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_2022\Honlapra_2022_hálók\OTAK\"/>
    </mc:Choice>
  </mc:AlternateContent>
  <xr:revisionPtr revIDLastSave="0" documentId="13_ncr:1_{817B5AE6-8058-4BA7-894B-A01C8245FF6F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OTAK_kémiatanár" sheetId="1" state="hidden" r:id="rId1"/>
    <sheet name="lista" sheetId="2" state="hidden" r:id="rId2"/>
    <sheet name="OTAK_kémiatanár_TTK" sheetId="4" r:id="rId3"/>
  </sheets>
  <externalReferences>
    <externalReference r:id="rId4"/>
  </externalReferences>
  <definedNames>
    <definedName name="_xlnm._FilterDatabase" localSheetId="0" hidden="1">OTAK_kémiatanár!$A$8:$Z$61</definedName>
    <definedName name="_xlnm.Print_Area" localSheetId="2">OTAK_kémiatanár_TTK!$A$3:$L$79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6" i="4" l="1"/>
  <c r="K86" i="4"/>
  <c r="J86" i="4"/>
  <c r="I86" i="4"/>
  <c r="H86" i="4"/>
  <c r="G86" i="4"/>
  <c r="F86" i="4"/>
  <c r="E86" i="4"/>
  <c r="D86" i="4"/>
  <c r="C86" i="4"/>
  <c r="L85" i="4"/>
  <c r="K85" i="4"/>
  <c r="J85" i="4"/>
  <c r="I85" i="4"/>
  <c r="H85" i="4"/>
  <c r="G85" i="4"/>
  <c r="F85" i="4"/>
  <c r="E85" i="4"/>
  <c r="D85" i="4"/>
  <c r="C85" i="4"/>
  <c r="L84" i="4"/>
  <c r="K84" i="4"/>
  <c r="J84" i="4"/>
  <c r="I84" i="4"/>
  <c r="H84" i="4"/>
  <c r="G84" i="4"/>
  <c r="F84" i="4"/>
  <c r="E84" i="4"/>
  <c r="D84" i="4"/>
  <c r="C84" i="4"/>
  <c r="M80" i="4"/>
  <c r="L75" i="4"/>
  <c r="K75" i="4"/>
  <c r="J75" i="4"/>
  <c r="I75" i="4"/>
  <c r="H75" i="4"/>
  <c r="G75" i="4"/>
  <c r="F75" i="4"/>
  <c r="E75" i="4"/>
  <c r="D75" i="4"/>
  <c r="C75" i="4"/>
  <c r="L74" i="4"/>
  <c r="K74" i="4"/>
  <c r="J74" i="4"/>
  <c r="I74" i="4"/>
  <c r="H74" i="4"/>
  <c r="G74" i="4"/>
  <c r="F74" i="4"/>
  <c r="E74" i="4"/>
  <c r="D74" i="4"/>
  <c r="C74" i="4"/>
  <c r="L73" i="4"/>
  <c r="K73" i="4"/>
  <c r="J73" i="4"/>
  <c r="I73" i="4"/>
  <c r="H73" i="4"/>
  <c r="G73" i="4"/>
  <c r="F73" i="4"/>
  <c r="E73" i="4"/>
  <c r="M73" i="4" s="1"/>
  <c r="D73" i="4"/>
  <c r="C73" i="4"/>
  <c r="L70" i="4"/>
  <c r="K70" i="4"/>
  <c r="J70" i="4"/>
  <c r="I70" i="4"/>
  <c r="H70" i="4"/>
  <c r="G70" i="4"/>
  <c r="F70" i="4"/>
  <c r="E70" i="4"/>
  <c r="D70" i="4"/>
  <c r="C70" i="4"/>
  <c r="L69" i="4"/>
  <c r="K69" i="4"/>
  <c r="J69" i="4"/>
  <c r="I69" i="4"/>
  <c r="H69" i="4"/>
  <c r="G69" i="4"/>
  <c r="F69" i="4"/>
  <c r="E69" i="4"/>
  <c r="D69" i="4"/>
  <c r="C69" i="4"/>
  <c r="L68" i="4"/>
  <c r="K68" i="4"/>
  <c r="J68" i="4"/>
  <c r="I68" i="4"/>
  <c r="H68" i="4"/>
  <c r="G68" i="4"/>
  <c r="F68" i="4"/>
  <c r="E68" i="4"/>
  <c r="D68" i="4"/>
  <c r="C68" i="4"/>
  <c r="L61" i="4"/>
  <c r="K61" i="4"/>
  <c r="J61" i="4"/>
  <c r="I61" i="4"/>
  <c r="H61" i="4"/>
  <c r="G61" i="4"/>
  <c r="F61" i="4"/>
  <c r="E61" i="4"/>
  <c r="D61" i="4"/>
  <c r="C61" i="4"/>
  <c r="M61" i="4" s="1"/>
  <c r="L60" i="4"/>
  <c r="K60" i="4"/>
  <c r="J60" i="4"/>
  <c r="I60" i="4"/>
  <c r="H60" i="4"/>
  <c r="G60" i="4"/>
  <c r="G78" i="4" s="1"/>
  <c r="F60" i="4"/>
  <c r="E60" i="4"/>
  <c r="D60" i="4"/>
  <c r="C60" i="4"/>
  <c r="L59" i="4"/>
  <c r="K59" i="4"/>
  <c r="J59" i="4"/>
  <c r="I59" i="4"/>
  <c r="H59" i="4"/>
  <c r="G59" i="4"/>
  <c r="F59" i="4"/>
  <c r="E59" i="4"/>
  <c r="D59" i="4"/>
  <c r="C59" i="4"/>
  <c r="L55" i="4"/>
  <c r="K55" i="4"/>
  <c r="J55" i="4"/>
  <c r="I55" i="4"/>
  <c r="H55" i="4"/>
  <c r="G55" i="4"/>
  <c r="F55" i="4"/>
  <c r="E55" i="4"/>
  <c r="D55" i="4"/>
  <c r="C55" i="4"/>
  <c r="M55" i="4" s="1"/>
  <c r="L54" i="4"/>
  <c r="J54" i="4"/>
  <c r="I54" i="4"/>
  <c r="H54" i="4"/>
  <c r="G54" i="4"/>
  <c r="F54" i="4"/>
  <c r="E54" i="4"/>
  <c r="D54" i="4"/>
  <c r="L53" i="4"/>
  <c r="K53" i="4"/>
  <c r="J53" i="4"/>
  <c r="I53" i="4"/>
  <c r="H53" i="4"/>
  <c r="G53" i="4"/>
  <c r="F53" i="4"/>
  <c r="E53" i="4"/>
  <c r="D53" i="4"/>
  <c r="C53" i="4"/>
  <c r="M53" i="4" s="1"/>
  <c r="H34" i="4"/>
  <c r="G34" i="4"/>
  <c r="F34" i="4"/>
  <c r="E34" i="4"/>
  <c r="D34" i="4"/>
  <c r="C34" i="4"/>
  <c r="H33" i="4"/>
  <c r="G33" i="4"/>
  <c r="F33" i="4"/>
  <c r="E33" i="4"/>
  <c r="D33" i="4"/>
  <c r="C33" i="4"/>
  <c r="C56" i="4" s="1"/>
  <c r="H32" i="4"/>
  <c r="G32" i="4"/>
  <c r="F32" i="4"/>
  <c r="E32" i="4"/>
  <c r="D32" i="4"/>
  <c r="C32" i="4"/>
  <c r="L17" i="4"/>
  <c r="L33" i="4" s="1"/>
  <c r="K17" i="4"/>
  <c r="K34" i="4" s="1"/>
  <c r="J17" i="4"/>
  <c r="J34" i="4" s="1"/>
  <c r="I17" i="4"/>
  <c r="I34" i="4"/>
  <c r="L14" i="4"/>
  <c r="K14" i="4"/>
  <c r="J14" i="4"/>
  <c r="I14" i="4"/>
  <c r="H14" i="4"/>
  <c r="H79" i="4"/>
  <c r="G14" i="4"/>
  <c r="G79" i="4" s="1"/>
  <c r="F14" i="4"/>
  <c r="F79" i="4" s="1"/>
  <c r="E14" i="4"/>
  <c r="E79" i="4" s="1"/>
  <c r="D14" i="4"/>
  <c r="C14" i="4"/>
  <c r="L13" i="4"/>
  <c r="K13" i="4"/>
  <c r="J13" i="4"/>
  <c r="I13" i="4"/>
  <c r="I56" i="4" s="1"/>
  <c r="I78" i="4" s="1"/>
  <c r="H13" i="4"/>
  <c r="G13" i="4"/>
  <c r="G56" i="4"/>
  <c r="F13" i="4"/>
  <c r="E13" i="4"/>
  <c r="E56" i="4"/>
  <c r="D13" i="4"/>
  <c r="D56" i="4" s="1"/>
  <c r="C13" i="4"/>
  <c r="L12" i="4"/>
  <c r="K12" i="4"/>
  <c r="J12" i="4"/>
  <c r="I12" i="4"/>
  <c r="H12" i="4"/>
  <c r="H77" i="4" s="1"/>
  <c r="G12" i="4"/>
  <c r="G77" i="4" s="1"/>
  <c r="F12" i="4"/>
  <c r="E12" i="4"/>
  <c r="D12" i="4"/>
  <c r="D77" i="4" s="1"/>
  <c r="C12" i="4"/>
  <c r="I33" i="4"/>
  <c r="I32" i="4"/>
  <c r="C88" i="1"/>
  <c r="B88" i="1"/>
  <c r="D79" i="1"/>
  <c r="D80" i="1"/>
  <c r="D81" i="1"/>
  <c r="D82" i="1"/>
  <c r="D83" i="1"/>
  <c r="D84" i="1"/>
  <c r="D85" i="1"/>
  <c r="D86" i="1"/>
  <c r="D87" i="1"/>
  <c r="D78" i="1"/>
  <c r="D88" i="1" s="1"/>
  <c r="E77" i="4" l="1"/>
  <c r="H56" i="4"/>
  <c r="H78" i="4" s="1"/>
  <c r="I79" i="4"/>
  <c r="J79" i="4"/>
  <c r="L56" i="4"/>
  <c r="L78" i="4" s="1"/>
  <c r="D79" i="4"/>
  <c r="J33" i="4"/>
  <c r="J56" i="4" s="1"/>
  <c r="J78" i="4" s="1"/>
  <c r="M54" i="4"/>
  <c r="M68" i="4"/>
  <c r="M84" i="4"/>
  <c r="K79" i="4"/>
  <c r="M70" i="4"/>
  <c r="F56" i="4"/>
  <c r="F78" i="4" s="1"/>
  <c r="L34" i="4"/>
  <c r="L79" i="4" s="1"/>
  <c r="M75" i="4"/>
  <c r="M12" i="4"/>
  <c r="F77" i="4"/>
  <c r="D78" i="4"/>
  <c r="M74" i="4"/>
  <c r="M85" i="4"/>
  <c r="M13" i="4"/>
  <c r="L32" i="4"/>
  <c r="L77" i="4" s="1"/>
  <c r="M59" i="4"/>
  <c r="I77" i="4"/>
  <c r="M69" i="4"/>
  <c r="M86" i="4"/>
  <c r="K78" i="4"/>
  <c r="C78" i="4"/>
  <c r="M14" i="4"/>
  <c r="E78" i="4"/>
  <c r="K32" i="4"/>
  <c r="K77" i="4" s="1"/>
  <c r="C79" i="4"/>
  <c r="C77" i="4"/>
  <c r="J32" i="4"/>
  <c r="J77" i="4" s="1"/>
  <c r="M60" i="4"/>
  <c r="K33" i="4"/>
  <c r="K56" i="4" s="1"/>
  <c r="M34" i="4" l="1"/>
  <c r="M79" i="4"/>
  <c r="M32" i="4"/>
  <c r="M56" i="4"/>
  <c r="M33" i="4"/>
  <c r="M78" i="4"/>
  <c r="M77" i="4"/>
</calcChain>
</file>

<file path=xl/sharedStrings.xml><?xml version="1.0" encoding="utf-8"?>
<sst xmlns="http://schemas.openxmlformats.org/spreadsheetml/2006/main" count="1021" uniqueCount="371">
  <si>
    <t>k5</t>
  </si>
  <si>
    <t>k</t>
  </si>
  <si>
    <t xml:space="preserve">A szak FIR-kódja: </t>
  </si>
  <si>
    <t xml:space="preserve">A képzés helye: </t>
  </si>
  <si>
    <t xml:space="preserve">A képzés nyelve: </t>
  </si>
  <si>
    <t xml:space="preserve">A képzés munkarendje: </t>
  </si>
  <si>
    <t>ISCED-besorolás</t>
  </si>
  <si>
    <t xml:space="preserve">A szak/szakirány neve: </t>
  </si>
  <si>
    <t>A tanterv hatályba lépésének tanéve és féléve/a meghirdetés kezdő tanéve és féléve:</t>
  </si>
  <si>
    <t>szgy</t>
  </si>
  <si>
    <t>10.</t>
  </si>
  <si>
    <t>Szaktárgyi kritériumvizsga</t>
  </si>
  <si>
    <t>Anyanyelvi kritériumvizsga</t>
  </si>
  <si>
    <t>Tanítási gyakorlat</t>
  </si>
  <si>
    <t>Szaktárgyi tanítási gyakorlat</t>
  </si>
  <si>
    <t>sz</t>
  </si>
  <si>
    <t>Összefüggő egyéni iskolai gyakorlatot kísérő szakos szeminárium</t>
  </si>
  <si>
    <t>Egyéni szakdolgozati munka</t>
  </si>
  <si>
    <t>szk</t>
  </si>
  <si>
    <t>vk</t>
  </si>
  <si>
    <t>gy3</t>
  </si>
  <si>
    <t xml:space="preserve"> gy2</t>
  </si>
  <si>
    <t>gy5</t>
  </si>
  <si>
    <t>Subject-specific Teaching Practice</t>
  </si>
  <si>
    <t>Szakmódszertani ismeretek</t>
  </si>
  <si>
    <t>Szakterületi ismeretek</t>
  </si>
  <si>
    <t>Iskolai gyakorlatok</t>
  </si>
  <si>
    <t>Teaching Practice</t>
  </si>
  <si>
    <t>BTK Magyar Nyelvtudományi és Finnugor Intézet</t>
  </si>
  <si>
    <t>Iskolai gyakorlathoz közvetlenül kapcsolódó tárgy</t>
  </si>
  <si>
    <t>6/7.</t>
  </si>
  <si>
    <t>8/9.</t>
  </si>
  <si>
    <t>A Tanárképző Központ gondozásában levő tárgy</t>
  </si>
  <si>
    <t>Összefüggő egyéni iskolai gyakorlat</t>
  </si>
  <si>
    <t>Tanárképző Központ</t>
  </si>
  <si>
    <t>Antalné Szabó Ágnes</t>
  </si>
  <si>
    <t>QMC3HY</t>
  </si>
  <si>
    <t>kv</t>
  </si>
  <si>
    <t>Coherent Individual Practice</t>
  </si>
  <si>
    <t>Bármely karon szabadon felvehető tárgyak</t>
  </si>
  <si>
    <t>Coherent Individual Practice Support Seminar</t>
  </si>
  <si>
    <t>Szabadon választható tárgy</t>
  </si>
  <si>
    <t>Optional Course</t>
  </si>
  <si>
    <t>Subject-specific Criterion Exam</t>
  </si>
  <si>
    <t>Anyanyelvi ismeretek</t>
  </si>
  <si>
    <t>Individual Thesis Work</t>
  </si>
  <si>
    <t>First Language Criterion Exam</t>
  </si>
  <si>
    <t>* ea = előadás; gy = gyakorlat; ea+gy= előadás+gyakorlat; hd = házidolgozat; l = labor; sz = szeminárium; szgy = szakmai gyakorlat; szk = szakdolgozati konzultáció; vk = vizsgakurzus</t>
  </si>
  <si>
    <t>** ai2 = aláírás (2); av5 = alapvizsga (5); b2 = beszámoló (2); b3 = beszámoló (3); b5 = beszámoló (5); gy2 = gyakorlati jegy (2); gy3 = gyakorlati jegy (3); gy5 = gyakorlati jegy (5); k2 = kollokvium (2); k3 = kollokvium (3); k5 = kollokvium (5); szd5 = szakdolgozat (5); sz2 = szigorlat (2); sz5 = szigorlat (5); zv = záróvizsga (5)</t>
  </si>
  <si>
    <r>
      <t xml:space="preserve">*** </t>
    </r>
    <r>
      <rPr>
        <b/>
        <sz val="11"/>
        <color indexed="8"/>
        <rFont val="Times New Roman"/>
        <family val="1"/>
        <charset val="238"/>
      </rPr>
      <t>erős</t>
    </r>
    <r>
      <rPr>
        <sz val="11"/>
        <color indexed="8"/>
        <rFont val="Times New Roman"/>
        <family val="1"/>
        <charset val="238"/>
      </rPr>
      <t xml:space="preserve"> = az előfeltétel korábbi félévben történt teljesítése a tantervi egység felvételének feltétele; </t>
    </r>
    <r>
      <rPr>
        <i/>
        <sz val="11"/>
        <color indexed="8"/>
        <rFont val="Times New Roman"/>
        <family val="1"/>
        <charset val="238"/>
      </rPr>
      <t>gyenge</t>
    </r>
    <r>
      <rPr>
        <sz val="11"/>
        <color indexed="8"/>
        <rFont val="Times New Roman"/>
        <family val="1"/>
        <charset val="238"/>
      </rPr>
      <t xml:space="preserve"> = az előfeltétel teljesítése a tanegységgel azonos félévben is történhet; </t>
    </r>
    <r>
      <rPr>
        <u/>
        <sz val="11"/>
        <color indexed="8"/>
        <rFont val="Times New Roman"/>
        <family val="1"/>
        <charset val="238"/>
      </rPr>
      <t>társ-</t>
    </r>
    <r>
      <rPr>
        <sz val="11"/>
        <color indexed="8"/>
        <rFont val="Times New Roman"/>
        <family val="1"/>
        <charset val="238"/>
      </rPr>
      <t xml:space="preserve"> = az előfeltétel teljesítése egyszerre, ugyanazon szemeszterben történik</t>
    </r>
  </si>
  <si>
    <t>1.</t>
  </si>
  <si>
    <t>2.</t>
  </si>
  <si>
    <t>3.</t>
  </si>
  <si>
    <t>4.</t>
  </si>
  <si>
    <t>Összesen:</t>
  </si>
  <si>
    <t>5.</t>
  </si>
  <si>
    <t>6.</t>
  </si>
  <si>
    <t>7.</t>
  </si>
  <si>
    <t>8.</t>
  </si>
  <si>
    <t>9.</t>
  </si>
  <si>
    <t>Tárgyért felelős szervezeti egység neve</t>
  </si>
  <si>
    <t>Tárgyért felelős személy neve</t>
  </si>
  <si>
    <t>Tárgyért felelős személy Neptun-kódja</t>
  </si>
  <si>
    <t>Tárgykód</t>
  </si>
  <si>
    <t>Tárgynév</t>
  </si>
  <si>
    <t>Tárgynév angolul</t>
  </si>
  <si>
    <t>A tárgy melyik KKK szerinti ismeretkörhöz tartozik</t>
  </si>
  <si>
    <t>Kurzus típusa*</t>
  </si>
  <si>
    <t>Értékelés formája**</t>
  </si>
  <si>
    <t>Elméleti tárgyhoz tartozó kredit</t>
  </si>
  <si>
    <t>Gyakorlati tárgyhoz tartozó kredit</t>
  </si>
  <si>
    <t>Kötelezőség (k, kv, szv)</t>
  </si>
  <si>
    <t>Heti óraszám</t>
  </si>
  <si>
    <t>Féléves óraszám</t>
  </si>
  <si>
    <t>Ajánlott félév (-tól -ig)</t>
  </si>
  <si>
    <r>
      <t xml:space="preserve">Előfeltételek (erős, </t>
    </r>
    <r>
      <rPr>
        <i/>
        <sz val="11"/>
        <color indexed="8"/>
        <rFont val="Times New Roman"/>
        <family val="1"/>
        <charset val="238"/>
      </rPr>
      <t>gyenge,</t>
    </r>
    <r>
      <rPr>
        <b/>
        <i/>
        <sz val="11"/>
        <color indexed="8"/>
        <rFont val="Times New Roman"/>
        <family val="1"/>
        <charset val="238"/>
      </rPr>
      <t xml:space="preserve"> </t>
    </r>
    <r>
      <rPr>
        <u/>
        <sz val="11"/>
        <color indexed="8"/>
        <rFont val="Times New Roman"/>
        <family val="1"/>
        <charset val="238"/>
      </rPr>
      <t>társ-</t>
    </r>
    <r>
      <rPr>
        <b/>
        <u/>
        <sz val="11"/>
        <color indexed="8"/>
        <rFont val="Times New Roman"/>
        <family val="1"/>
        <charset val="238"/>
      </rPr>
      <t>)**</t>
    </r>
    <r>
      <rPr>
        <b/>
        <sz val="11"/>
        <color indexed="8"/>
        <rFont val="Times New Roman"/>
        <family val="1"/>
        <charset val="238"/>
      </rPr>
      <t>*</t>
    </r>
  </si>
  <si>
    <t>Félév</t>
  </si>
  <si>
    <t>Szakterületi kreditek összege</t>
  </si>
  <si>
    <t>Szakmódszertani kreditek összege</t>
  </si>
  <si>
    <t>Szakterületi+szakmódszertani kredit összesen</t>
  </si>
  <si>
    <t>ea</t>
  </si>
  <si>
    <t>ai2</t>
  </si>
  <si>
    <t>av5</t>
  </si>
  <si>
    <t>gy</t>
  </si>
  <si>
    <t>b2</t>
  </si>
  <si>
    <t>szv</t>
  </si>
  <si>
    <t>ea+gy</t>
  </si>
  <si>
    <t>b3</t>
  </si>
  <si>
    <t>hd</t>
  </si>
  <si>
    <t>b5</t>
  </si>
  <si>
    <t>l</t>
  </si>
  <si>
    <t>gy2</t>
  </si>
  <si>
    <t>k2</t>
  </si>
  <si>
    <t>k3</t>
  </si>
  <si>
    <t>szd5</t>
  </si>
  <si>
    <t>sz2</t>
  </si>
  <si>
    <t>sz5</t>
  </si>
  <si>
    <t>zv</t>
  </si>
  <si>
    <t>OTK-AKV</t>
  </si>
  <si>
    <t>Osztatlan kémiatanár képzés (2022-től)</t>
  </si>
  <si>
    <t>Szemeszter</t>
  </si>
  <si>
    <t>Óra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</si>
  <si>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</si>
  <si>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</si>
  <si>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</si>
  <si>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</si>
  <si>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</si>
  <si>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</si>
  <si>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</si>
  <si>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</si>
  <si>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Szakterületi ismeretek (99 kredit)</t>
  </si>
  <si>
    <t>Szakmai alapozó ismeretek (18 kredit)</t>
  </si>
  <si>
    <t>kemmatk22va</t>
  </si>
  <si>
    <t>Bevezető matematika kémikusoknak</t>
  </si>
  <si>
    <t>x</t>
  </si>
  <si>
    <t>Gyj(5)</t>
  </si>
  <si>
    <t>Tóth Árpád</t>
  </si>
  <si>
    <t>EBZTF3</t>
  </si>
  <si>
    <t>TTK Analízis Tanszék</t>
  </si>
  <si>
    <t>Introductory Mathematics for Chemists</t>
  </si>
  <si>
    <t>fizikaf22vo</t>
  </si>
  <si>
    <t>Fizika</t>
  </si>
  <si>
    <t>K(5)</t>
  </si>
  <si>
    <t>Derényi Imre</t>
  </si>
  <si>
    <t>CG8GGL</t>
  </si>
  <si>
    <t>TTK Biológiai Fizika Tanszék</t>
  </si>
  <si>
    <t>Physics</t>
  </si>
  <si>
    <t>informatk22go</t>
  </si>
  <si>
    <t>Informatika kémiatanároknak</t>
  </si>
  <si>
    <t>Tóth Gergely János</t>
  </si>
  <si>
    <t>CNV6GA</t>
  </si>
  <si>
    <t>TTK Fizikai Kémiai Tanszék</t>
  </si>
  <si>
    <t>xintegtermtg22eo</t>
  </si>
  <si>
    <t>Integrált szemléletű természettudomány</t>
  </si>
  <si>
    <t>Herman-Tóth Erzsébet</t>
  </si>
  <si>
    <t>FSTYEM</t>
  </si>
  <si>
    <t>Integrated Approach in Science</t>
  </si>
  <si>
    <t>összes kontaktóra</t>
  </si>
  <si>
    <t>összes kredit</t>
  </si>
  <si>
    <t>összes kollokvium</t>
  </si>
  <si>
    <t>altkemk20va</t>
  </si>
  <si>
    <t xml:space="preserve">Általános kémia </t>
  </si>
  <si>
    <t>Tarczay György</t>
  </si>
  <si>
    <t>WJUO7T</t>
  </si>
  <si>
    <t>TTK Szervetlen Kémiai Tanszék</t>
  </si>
  <si>
    <t>General Chemistry</t>
  </si>
  <si>
    <t>bevkemialk22lo</t>
  </si>
  <si>
    <t>Bevezető kémia labor</t>
  </si>
  <si>
    <t>Szabados Ágnes</t>
  </si>
  <si>
    <t>UJH5LC</t>
  </si>
  <si>
    <t>Introductory Chemistry Laboratory</t>
  </si>
  <si>
    <t>szervesk22vo</t>
  </si>
  <si>
    <t>Szerves kémia</t>
  </si>
  <si>
    <t>Láng Emma</t>
  </si>
  <si>
    <t>GZS8S4</t>
  </si>
  <si>
    <t>TTK Szerves Kémiai Tanszék</t>
  </si>
  <si>
    <t>Organic Chemistry</t>
  </si>
  <si>
    <t>szervetln1k22eo</t>
  </si>
  <si>
    <t>Szervetlen kémia I.</t>
  </si>
  <si>
    <t>Magyarfalvi Gábor</t>
  </si>
  <si>
    <t>OGL74C</t>
  </si>
  <si>
    <t>Inorganic Chemistry I.</t>
  </si>
  <si>
    <t>leirokemiak22lo</t>
  </si>
  <si>
    <t>Leíró kémia labor</t>
  </si>
  <si>
    <t>e</t>
  </si>
  <si>
    <t>szervetln2k22vo</t>
  </si>
  <si>
    <t>Szervetlen kémia II.</t>
  </si>
  <si>
    <t>Inorganic Chemistry II.</t>
  </si>
  <si>
    <t>fizkem1k22vo</t>
  </si>
  <si>
    <t>Fizikai kémia I.</t>
  </si>
  <si>
    <t>Túri László</t>
  </si>
  <si>
    <t>YQTYX2</t>
  </si>
  <si>
    <t>Physical Chemistry I.</t>
  </si>
  <si>
    <t>prepkemiak22lo</t>
  </si>
  <si>
    <t>Preparatív kémia labor</t>
  </si>
  <si>
    <t>Preparative Chemistry Laboratory</t>
  </si>
  <si>
    <t>fizkem2k22vo</t>
  </si>
  <si>
    <t>Fizikai kémia II.</t>
  </si>
  <si>
    <t>Varga Imre</t>
  </si>
  <si>
    <t>S7D5K9</t>
  </si>
  <si>
    <r>
      <t>Physical Che</t>
    </r>
    <r>
      <rPr>
        <sz val="10"/>
        <rFont val="Arial"/>
        <family val="2"/>
        <charset val="238"/>
      </rPr>
      <t>mistry II.</t>
    </r>
  </si>
  <si>
    <t>analkemiak22vo</t>
  </si>
  <si>
    <t>Analitikai kémia</t>
  </si>
  <si>
    <t>Vasanits Anikó</t>
  </si>
  <si>
    <t>Y8LK07</t>
  </si>
  <si>
    <t>TTK Analitikai Kémiai Tanszék</t>
  </si>
  <si>
    <t>Analytical Chemistry</t>
  </si>
  <si>
    <t>biolkemk22eo</t>
  </si>
  <si>
    <t>Biológiai kémia</t>
  </si>
  <si>
    <t>Bánóczi Zoltán</t>
  </si>
  <si>
    <t>X04466</t>
  </si>
  <si>
    <t>Biological Chemistry</t>
  </si>
  <si>
    <t>muszmeresk22lo</t>
  </si>
  <si>
    <t>Instrumental Measurements Laboratory</t>
  </si>
  <si>
    <t>kornykemk20ea</t>
  </si>
  <si>
    <t>Környezetkémia és környezetvédelem</t>
  </si>
  <si>
    <t>Salma Imre</t>
  </si>
  <si>
    <t>GAP550</t>
  </si>
  <si>
    <t>Environmental Chemistry</t>
  </si>
  <si>
    <t>uzemlk22go</t>
  </si>
  <si>
    <t>Üzemlátogatás</t>
  </si>
  <si>
    <t>Gyj(3)</t>
  </si>
  <si>
    <t>Tolnai Gergely László</t>
  </si>
  <si>
    <t>AEAQ2Z</t>
  </si>
  <si>
    <t>Factory visit</t>
  </si>
  <si>
    <t>kemiatortk22eo</t>
  </si>
  <si>
    <t>A kémia története</t>
  </si>
  <si>
    <t>Vesztergom Soma</t>
  </si>
  <si>
    <t>E1KKKU</t>
  </si>
  <si>
    <t>The History of Chemistry</t>
  </si>
  <si>
    <t xml:space="preserve">  Kötelezően választható tárgyak (teljesítendő: 6 kredit)</t>
  </si>
  <si>
    <t>felzark1k20ga</t>
  </si>
  <si>
    <r>
      <t xml:space="preserve">Felzárkóztató szeminárium I. </t>
    </r>
    <r>
      <rPr>
        <vertAlign val="superscript"/>
        <sz val="10"/>
        <rFont val="Arial"/>
        <family val="2"/>
        <charset val="238"/>
      </rPr>
      <t>1</t>
    </r>
  </si>
  <si>
    <t>Durkó Gábor</t>
  </si>
  <si>
    <t>UFM5Q9</t>
  </si>
  <si>
    <t>Introductory Chemistry Seminar I.</t>
  </si>
  <si>
    <t>altkemhk22ga</t>
  </si>
  <si>
    <t>Általános kémia számolási gyakorlat haladóknak</t>
  </si>
  <si>
    <t>Vass Gábor</t>
  </si>
  <si>
    <t>FF9PIM</t>
  </si>
  <si>
    <t xml:space="preserve">Advanced General Chemistry </t>
  </si>
  <si>
    <t>kembizk22ea</t>
  </si>
  <si>
    <r>
      <t xml:space="preserve">Kémiai biztonságtechnika </t>
    </r>
    <r>
      <rPr>
        <vertAlign val="superscript"/>
        <sz val="10"/>
        <rFont val="Arial"/>
        <family val="2"/>
        <charset val="238"/>
      </rPr>
      <t>1</t>
    </r>
  </si>
  <si>
    <t>Laboratory Safety</t>
  </si>
  <si>
    <t>mentork20sa</t>
  </si>
  <si>
    <r>
      <t xml:space="preserve">Mentoráció </t>
    </r>
    <r>
      <rPr>
        <vertAlign val="superscript"/>
        <sz val="10"/>
        <rFont val="Arial"/>
        <family val="2"/>
        <charset val="238"/>
      </rPr>
      <t>1</t>
    </r>
  </si>
  <si>
    <t>Gyj(3</t>
  </si>
  <si>
    <t>Szalai István</t>
  </si>
  <si>
    <t>K5JBKV</t>
  </si>
  <si>
    <t>Mentoring</t>
  </si>
  <si>
    <t>asvanytang22go</t>
  </si>
  <si>
    <t>Ásványtan -  kristálykémia</t>
  </si>
  <si>
    <t>Weiszburg Tamás</t>
  </si>
  <si>
    <t>QGEO84</t>
  </si>
  <si>
    <t>TTK Ásványtani Tanszék</t>
  </si>
  <si>
    <t>Mineralogy and Crystal Chemistry</t>
  </si>
  <si>
    <t>kembiolk20ea</t>
  </si>
  <si>
    <t>A biológia alapjai</t>
  </si>
  <si>
    <t>Kele Péter</t>
  </si>
  <si>
    <t>JNENX2</t>
  </si>
  <si>
    <t>Fundamentals of Biology</t>
  </si>
  <si>
    <t>fizkemlabk22lo</t>
  </si>
  <si>
    <t>Fizikai kémia labor kémiatanároknak</t>
  </si>
  <si>
    <t>Zsélyné Újvári Mária</t>
  </si>
  <si>
    <t>GPGW2E</t>
  </si>
  <si>
    <t>Physical Chemistry Lab for Chemistry Teachers</t>
  </si>
  <si>
    <t>anyagtudk20ea</t>
  </si>
  <si>
    <t>Kémiai anyagtudomány</t>
  </si>
  <si>
    <t>Sinkó Katalin</t>
  </si>
  <si>
    <t>DZ35VC</t>
  </si>
  <si>
    <t>polimerk20es</t>
  </si>
  <si>
    <t>Polimer kémia</t>
  </si>
  <si>
    <t>Iván Béla</t>
  </si>
  <si>
    <t>JSX26H</t>
  </si>
  <si>
    <t>Polymer Chemistry</t>
  </si>
  <si>
    <t>ttudtarsdlk22eo</t>
  </si>
  <si>
    <t>Természettudomány és társadalom</t>
  </si>
  <si>
    <t>Szalay Luca</t>
  </si>
  <si>
    <t>NJJO5H</t>
  </si>
  <si>
    <t>Science and Society</t>
  </si>
  <si>
    <t>elmeletkemk22eo</t>
  </si>
  <si>
    <t>Elméleti kémia</t>
  </si>
  <si>
    <t>Mátyus Edit</t>
  </si>
  <si>
    <t>DFEROL</t>
  </si>
  <si>
    <t>Theoretical Chemistry</t>
  </si>
  <si>
    <t>gyogykemk20ea</t>
  </si>
  <si>
    <t>Gyógyszerkémia</t>
  </si>
  <si>
    <t>Csörgeiné Kurin Krisztina</t>
  </si>
  <si>
    <t>PHSKTI</t>
  </si>
  <si>
    <t>Chemistry of Drugs</t>
  </si>
  <si>
    <t>projektlabk22lo</t>
  </si>
  <si>
    <t>Haladó projekt labor</t>
  </si>
  <si>
    <t>Advanced Project Laboratory</t>
  </si>
  <si>
    <t>magkemk20ea</t>
  </si>
  <si>
    <t>Nukleáris kémia</t>
  </si>
  <si>
    <t>Homonnay Zoltán</t>
  </si>
  <si>
    <t>F6YXOS</t>
  </si>
  <si>
    <t>Nuclear Chemistry</t>
  </si>
  <si>
    <t>szerkezetk20ea</t>
  </si>
  <si>
    <t>Szerkezetkutató módszerek</t>
  </si>
  <si>
    <t>Harmath Veronika</t>
  </si>
  <si>
    <t>WXHYRH</t>
  </si>
  <si>
    <t>Methods in Structural Chemistry</t>
  </si>
  <si>
    <t>versenyfelk22go</t>
  </si>
  <si>
    <t>Kémiaversenyek és feladataik</t>
  </si>
  <si>
    <t>Chemistry competitions and their problems</t>
  </si>
  <si>
    <t>tdkk22lo</t>
  </si>
  <si>
    <t>Tudományos diákkör</t>
  </si>
  <si>
    <t>Research Project</t>
  </si>
  <si>
    <t>teljsítendő kredit</t>
  </si>
  <si>
    <t>Szakterületi ismeretek összes kredit (99 kredit)</t>
  </si>
  <si>
    <t>Szaktárgyi kritériumvizsga (0 kredit)</t>
  </si>
  <si>
    <t>OTK-SZV-KÉM</t>
  </si>
  <si>
    <t>(x)</t>
  </si>
  <si>
    <t>Szakmódszertan (10 kredit)</t>
  </si>
  <si>
    <t>flmegoldk22go</t>
  </si>
  <si>
    <t>Feladatok megoldásának tanítása</t>
  </si>
  <si>
    <t>Kiss Edina</t>
  </si>
  <si>
    <t>I13H4I</t>
  </si>
  <si>
    <t>Teaching of Solving Chemical Problems</t>
  </si>
  <si>
    <t>kemtanmodk22eo</t>
  </si>
  <si>
    <t>A kémiatanítás módszertanának elmélete</t>
  </si>
  <si>
    <t>Methods of Teaching Chemistry</t>
  </si>
  <si>
    <t>kemtanmod1k22lo</t>
  </si>
  <si>
    <t>A kémiatanítás módszertanának gyakorlata I.</t>
  </si>
  <si>
    <t>Practice of Teaching Chemistry I.</t>
  </si>
  <si>
    <t>digiteszkk22go</t>
  </si>
  <si>
    <t>Digitális eszközök a kémiaoktatásban</t>
  </si>
  <si>
    <t>kemtanmod2k22lo</t>
  </si>
  <si>
    <t>A kémiatanítás módszertanának gyakorlata II.</t>
  </si>
  <si>
    <t>Practice of Teaching Chemistry II.</t>
  </si>
  <si>
    <t>Iskolai gyakorlathoz közvetlenül kapcsolódó tárgy (2 kredit)</t>
  </si>
  <si>
    <t>OTK-ÖGY-KÉM</t>
  </si>
  <si>
    <t>Gy(3)</t>
  </si>
  <si>
    <t>ÖSSZESEN</t>
  </si>
  <si>
    <t>összes előírt kredit</t>
  </si>
  <si>
    <t>Iskolai gyakorlatok (6 kredit)</t>
  </si>
  <si>
    <t>OTK-TGY-KÉM</t>
  </si>
  <si>
    <t>Gy(5)</t>
  </si>
  <si>
    <t>OTK-SZGY-KÉM</t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</si>
  <si>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A tárgy csak az 1. szemeszterben vehető fel.</t>
    </r>
  </si>
  <si>
    <t>A kémiatanári szak szakos mintatanterve alapján a 6. félévet javasoljuk kiemelten Erasmus-mobilitásra.</t>
  </si>
  <si>
    <t>x = tárgy mintatantervi helye</t>
  </si>
  <si>
    <t>kv = kötelezően választható tárgy helye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</si>
  <si>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</si>
  <si>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</si>
  <si>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</si>
  <si>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</si>
  <si>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</si>
  <si>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</si>
  <si>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</si>
  <si>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</si>
  <si>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</si>
  <si>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</si>
  <si>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</si>
  <si>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</si>
  <si>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</si>
  <si>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Physical Chemistry II.</t>
  </si>
  <si>
    <t>Szakmai alapozó ismeretek</t>
  </si>
  <si>
    <t xml:space="preserve">  Kötelező tárgyak (75 kredit)</t>
  </si>
  <si>
    <t>Szakmai törzsanyag szakterületi ismeretkörei</t>
  </si>
  <si>
    <r>
      <t xml:space="preserve">Felzárkóztató szeminárium I. </t>
    </r>
    <r>
      <rPr>
        <vertAlign val="superscript"/>
        <sz val="11"/>
        <color theme="1"/>
        <rFont val="Times New Roman"/>
        <family val="1"/>
        <charset val="238"/>
      </rPr>
      <t>1</t>
    </r>
  </si>
  <si>
    <r>
      <t xml:space="preserve">Mentoráció </t>
    </r>
    <r>
      <rPr>
        <vertAlign val="superscript"/>
        <sz val="11"/>
        <color theme="1"/>
        <rFont val="Times New Roman"/>
        <family val="1"/>
        <charset val="238"/>
      </rPr>
      <t>1</t>
    </r>
  </si>
  <si>
    <r>
      <t xml:space="preserve">Kémiai biztonságtechnika </t>
    </r>
    <r>
      <rPr>
        <vertAlign val="superscript"/>
        <sz val="11"/>
        <color theme="1"/>
        <rFont val="Times New Roman"/>
        <family val="1"/>
        <charset val="238"/>
      </rPr>
      <t>1</t>
    </r>
  </si>
  <si>
    <t>OTK-SZD-KÉM</t>
  </si>
  <si>
    <t>OTK-ÖGY</t>
  </si>
  <si>
    <t>Kémiatanár szakos osztatlan tanárképzés (300 kredit)</t>
  </si>
  <si>
    <t>Budapest, Szombathely</t>
  </si>
  <si>
    <t>magyar</t>
  </si>
  <si>
    <t>nappali</t>
  </si>
  <si>
    <t>2022/23/1</t>
  </si>
  <si>
    <t>OSZKTNA</t>
  </si>
  <si>
    <t>Szakmódszertan (12 kredit)</t>
  </si>
  <si>
    <t>kötelezően választható tárgyakból ajánlott: 1. félév: 3 kredit</t>
  </si>
  <si>
    <t>kötelezően választható tárgyakból ajánlott: 9. félév: 3 kredit</t>
  </si>
  <si>
    <t>A szakmai törzsanyag szakterületi ismeretkörei (81 kredit)</t>
  </si>
  <si>
    <t>Műszeres mérések labor</t>
  </si>
  <si>
    <t>Information Technology for Chemistry Teachers</t>
  </si>
  <si>
    <t>1-6</t>
  </si>
  <si>
    <t>7-9</t>
  </si>
  <si>
    <t>OTK-ÖGYK</t>
  </si>
  <si>
    <t>Materials Science</t>
  </si>
  <si>
    <t>Digital Tools in Teaching Chemistry</t>
  </si>
  <si>
    <t>Descriptive Chemistry Laboratory</t>
  </si>
  <si>
    <t>t</t>
  </si>
  <si>
    <t>OTK-PGY-3-TAN22-106</t>
  </si>
  <si>
    <t xml:space="preserve">Pályaszocializációs gyakorlat 3. </t>
  </si>
  <si>
    <t>Csoportos tanítási gyakorlat</t>
  </si>
  <si>
    <t>Group Teaching Practice</t>
  </si>
  <si>
    <t xml:space="preserve">Szakfelelős: Dr. Túri László </t>
  </si>
  <si>
    <t>Képzési koordinátor: Dr. Szalay Luca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</si>
</sst>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4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8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0"/>
      <name val="Arial"/>
      <family val="2"/>
      <charset val="1"/>
    </font>
    <font>
      <sz val="10"/>
      <color rgb="FF000000"/>
      <name val="Arial"/>
      <family val="2"/>
    </font>
    <font>
      <vertAlign val="superscript"/>
      <sz val="10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10"/>
      <name val="Arial"/>
      <family val="2"/>
      <charset val="238"/>
    </font>
    <font>
      <vertAlign val="superscript"/>
      <sz val="11"/>
      <color theme="1"/>
      <name val="Times New Roman"/>
      <family val="1"/>
      <charset val="238"/>
    </font>
    <font>
      <b/>
      <sz val="10"/>
      <color theme="5" tint="-0.249977111117893"/>
      <name val="Arial"/>
      <family val="2"/>
      <charset val="238"/>
    </font>
    <font>
      <u/>
      <sz val="11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2F2F2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0" fontId="21" fillId="0" borderId="0"/>
    <xf numFmtId="0" fontId="14" fillId="0" borderId="0"/>
  </cellStyleXfs>
  <cellXfs count="295">
    <xf numFmtId="0" fontId="0" fillId="0" borderId="0" xfId="0"/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vertical="center"/>
    </xf>
    <xf numFmtId="0" fontId="13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horizontal="left" vertical="center"/>
    </xf>
    <xf numFmtId="0" fontId="15" fillId="0" borderId="5" xfId="2" applyFont="1" applyBorder="1" applyAlignment="1">
      <alignment horizontal="left" vertical="center"/>
    </xf>
    <xf numFmtId="0" fontId="11" fillId="0" borderId="0" xfId="2"/>
    <xf numFmtId="0" fontId="18" fillId="0" borderId="15" xfId="2" applyFont="1" applyBorder="1" applyAlignment="1">
      <alignment horizontal="center"/>
    </xf>
    <xf numFmtId="0" fontId="18" fillId="0" borderId="1" xfId="2" applyFont="1" applyBorder="1" applyAlignment="1">
      <alignment horizontal="center"/>
    </xf>
    <xf numFmtId="0" fontId="18" fillId="0" borderId="1" xfId="2" applyFont="1" applyFill="1" applyBorder="1" applyAlignment="1">
      <alignment horizontal="center"/>
    </xf>
    <xf numFmtId="0" fontId="17" fillId="0" borderId="14" xfId="2" applyFont="1" applyBorder="1" applyAlignment="1">
      <alignment horizontal="center" vertical="center" wrapText="1"/>
    </xf>
    <xf numFmtId="0" fontId="15" fillId="0" borderId="14" xfId="2" applyFont="1" applyBorder="1" applyAlignment="1">
      <alignment horizontal="center" vertical="center"/>
    </xf>
    <xf numFmtId="0" fontId="17" fillId="5" borderId="17" xfId="3" applyFont="1" applyFill="1" applyBorder="1" applyAlignment="1">
      <alignment horizontal="left" vertical="center"/>
    </xf>
    <xf numFmtId="0" fontId="17" fillId="5" borderId="4" xfId="3" applyFont="1" applyFill="1" applyBorder="1" applyAlignment="1">
      <alignment horizontal="left" vertical="center"/>
    </xf>
    <xf numFmtId="0" fontId="17" fillId="5" borderId="4" xfId="2" applyFont="1" applyFill="1" applyBorder="1" applyAlignment="1">
      <alignment horizontal="center" vertical="center"/>
    </xf>
    <xf numFmtId="0" fontId="17" fillId="5" borderId="20" xfId="2" applyFont="1" applyFill="1" applyBorder="1" applyAlignment="1">
      <alignment horizontal="center" vertical="center"/>
    </xf>
    <xf numFmtId="0" fontId="17" fillId="5" borderId="21" xfId="2" applyFont="1" applyFill="1" applyBorder="1" applyAlignment="1">
      <alignment horizontal="center" vertical="center"/>
    </xf>
    <xf numFmtId="0" fontId="17" fillId="6" borderId="15" xfId="2" applyFont="1" applyFill="1" applyBorder="1" applyAlignment="1">
      <alignment horizontal="center" vertical="center"/>
    </xf>
    <xf numFmtId="0" fontId="17" fillId="6" borderId="1" xfId="2" applyFont="1" applyFill="1" applyBorder="1" applyAlignment="1">
      <alignment horizontal="center" vertical="center"/>
    </xf>
    <xf numFmtId="164" fontId="22" fillId="0" borderId="3" xfId="2" applyNumberFormat="1" applyFont="1" applyFill="1" applyBorder="1" applyAlignment="1">
      <alignment horizontal="center" vertical="center"/>
    </xf>
    <xf numFmtId="164" fontId="22" fillId="0" borderId="1" xfId="2" applyNumberFormat="1" applyFont="1" applyFill="1" applyBorder="1" applyAlignment="1">
      <alignment horizontal="center" vertical="center"/>
    </xf>
    <xf numFmtId="0" fontId="17" fillId="0" borderId="15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/>
    </xf>
    <xf numFmtId="0" fontId="17" fillId="0" borderId="22" xfId="2" applyFont="1" applyFill="1" applyBorder="1" applyAlignment="1">
      <alignment horizontal="center" vertical="center"/>
    </xf>
    <xf numFmtId="0" fontId="17" fillId="0" borderId="23" xfId="2" applyFont="1" applyFill="1" applyBorder="1" applyAlignment="1">
      <alignment horizontal="center" vertical="center"/>
    </xf>
    <xf numFmtId="0" fontId="23" fillId="0" borderId="24" xfId="2" applyFont="1" applyFill="1" applyBorder="1" applyAlignment="1">
      <alignment horizontal="left" vertical="center"/>
    </xf>
    <xf numFmtId="0" fontId="23" fillId="0" borderId="22" xfId="2" applyFont="1" applyFill="1" applyBorder="1" applyAlignment="1">
      <alignment horizontal="left" vertical="center"/>
    </xf>
    <xf numFmtId="0" fontId="24" fillId="0" borderId="22" xfId="2" applyFont="1" applyBorder="1" applyAlignment="1">
      <alignment horizontal="left" vertical="center" wrapText="1"/>
    </xf>
    <xf numFmtId="164" fontId="17" fillId="0" borderId="3" xfId="2" applyNumberFormat="1" applyFont="1" applyFill="1" applyBorder="1" applyAlignment="1">
      <alignment horizontal="center" vertical="center"/>
    </xf>
    <xf numFmtId="164" fontId="17" fillId="0" borderId="1" xfId="2" applyNumberFormat="1" applyFont="1" applyFill="1" applyBorder="1" applyAlignment="1">
      <alignment horizontal="center" vertical="center"/>
    </xf>
    <xf numFmtId="164" fontId="22" fillId="7" borderId="15" xfId="2" applyNumberFormat="1" applyFont="1" applyFill="1" applyBorder="1" applyAlignment="1">
      <alignment horizontal="center" vertical="center"/>
    </xf>
    <xf numFmtId="164" fontId="22" fillId="7" borderId="1" xfId="2" applyNumberFormat="1" applyFont="1" applyFill="1" applyBorder="1" applyAlignment="1">
      <alignment horizontal="center" vertical="center"/>
    </xf>
    <xf numFmtId="0" fontId="28" fillId="0" borderId="22" xfId="2" applyFont="1" applyBorder="1" applyAlignment="1">
      <alignment vertical="center"/>
    </xf>
    <xf numFmtId="0" fontId="17" fillId="5" borderId="0" xfId="2" applyFont="1" applyFill="1" applyBorder="1" applyAlignment="1">
      <alignment horizontal="center" vertical="center"/>
    </xf>
    <xf numFmtId="0" fontId="17" fillId="5" borderId="19" xfId="2" applyFont="1" applyFill="1" applyBorder="1" applyAlignment="1">
      <alignment horizontal="center" vertical="center"/>
    </xf>
    <xf numFmtId="0" fontId="17" fillId="9" borderId="15" xfId="2" applyFont="1" applyFill="1" applyBorder="1" applyAlignment="1">
      <alignment horizontal="center" vertical="center"/>
    </xf>
    <xf numFmtId="0" fontId="17" fillId="9" borderId="1" xfId="2" applyFont="1" applyFill="1" applyBorder="1" applyAlignment="1">
      <alignment horizontal="center" vertical="center"/>
    </xf>
    <xf numFmtId="0" fontId="17" fillId="0" borderId="15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0" fontId="17" fillId="0" borderId="24" xfId="2" applyFont="1" applyFill="1" applyBorder="1" applyAlignment="1">
      <alignment horizontal="center" vertical="center"/>
    </xf>
    <xf numFmtId="0" fontId="17" fillId="9" borderId="28" xfId="2" applyFont="1" applyFill="1" applyBorder="1" applyAlignment="1">
      <alignment horizontal="center" vertical="center"/>
    </xf>
    <xf numFmtId="0" fontId="17" fillId="9" borderId="29" xfId="2" applyFont="1" applyFill="1" applyBorder="1" applyAlignment="1">
      <alignment horizontal="center" vertical="center"/>
    </xf>
    <xf numFmtId="0" fontId="17" fillId="0" borderId="29" xfId="2" applyFont="1" applyFill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29" xfId="2" applyFont="1" applyBorder="1" applyAlignment="1">
      <alignment horizontal="center" vertical="center"/>
    </xf>
    <xf numFmtId="0" fontId="17" fillId="0" borderId="30" xfId="2" applyFont="1" applyFill="1" applyBorder="1" applyAlignment="1">
      <alignment horizontal="center" vertical="center"/>
    </xf>
    <xf numFmtId="0" fontId="17" fillId="0" borderId="25" xfId="2" applyFont="1" applyBorder="1" applyAlignment="1">
      <alignment horizontal="center" vertical="center"/>
    </xf>
    <xf numFmtId="0" fontId="31" fillId="9" borderId="24" xfId="2" applyFont="1" applyFill="1" applyBorder="1" applyAlignment="1">
      <alignment horizontal="left" vertical="center"/>
    </xf>
    <xf numFmtId="0" fontId="31" fillId="0" borderId="24" xfId="2" applyFont="1" applyFill="1" applyBorder="1" applyAlignment="1">
      <alignment horizontal="left" vertical="center"/>
    </xf>
    <xf numFmtId="0" fontId="31" fillId="0" borderId="23" xfId="2" applyFont="1" applyFill="1" applyBorder="1" applyAlignment="1">
      <alignment horizontal="left" vertical="center"/>
    </xf>
    <xf numFmtId="0" fontId="17" fillId="9" borderId="33" xfId="2" applyFont="1" applyFill="1" applyBorder="1" applyAlignment="1">
      <alignment horizontal="center" vertical="center"/>
    </xf>
    <xf numFmtId="0" fontId="17" fillId="9" borderId="34" xfId="2" applyFont="1" applyFill="1" applyBorder="1" applyAlignment="1">
      <alignment horizontal="center" vertical="center"/>
    </xf>
    <xf numFmtId="0" fontId="17" fillId="0" borderId="34" xfId="2" applyFont="1" applyFill="1" applyBorder="1" applyAlignment="1">
      <alignment horizontal="center" vertical="center"/>
    </xf>
    <xf numFmtId="0" fontId="17" fillId="0" borderId="33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0" fontId="17" fillId="0" borderId="35" xfId="2" applyFont="1" applyFill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7" fillId="9" borderId="37" xfId="2" applyFont="1" applyFill="1" applyBorder="1" applyAlignment="1">
      <alignment horizontal="center" vertical="center"/>
    </xf>
    <xf numFmtId="164" fontId="25" fillId="7" borderId="15" xfId="2" applyNumberFormat="1" applyFont="1" applyFill="1" applyBorder="1" applyAlignment="1">
      <alignment horizontal="center" vertical="center"/>
    </xf>
    <xf numFmtId="0" fontId="34" fillId="0" borderId="0" xfId="2" applyFont="1" applyBorder="1" applyAlignment="1">
      <alignment horizontal="left" wrapText="1"/>
    </xf>
    <xf numFmtId="0" fontId="35" fillId="0" borderId="0" xfId="2" applyFont="1" applyAlignment="1">
      <alignment horizontal="center"/>
    </xf>
    <xf numFmtId="0" fontId="17" fillId="0" borderId="0" xfId="2" applyFont="1" applyAlignment="1">
      <alignment horizontal="left"/>
    </xf>
    <xf numFmtId="0" fontId="19" fillId="0" borderId="0" xfId="2" applyFont="1" applyAlignment="1">
      <alignment horizontal="left"/>
    </xf>
    <xf numFmtId="0" fontId="14" fillId="0" borderId="0" xfId="2" applyFont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34" fillId="0" borderId="0" xfId="2" applyFont="1" applyBorder="1" applyAlignment="1">
      <alignment horizontal="left" wrapText="1"/>
    </xf>
    <xf numFmtId="0" fontId="17" fillId="7" borderId="18" xfId="2" applyFont="1" applyFill="1" applyBorder="1" applyAlignment="1">
      <alignment horizontal="center" vertical="center"/>
    </xf>
    <xf numFmtId="0" fontId="17" fillId="7" borderId="16" xfId="2" applyFont="1" applyFill="1" applyBorder="1" applyAlignment="1">
      <alignment horizontal="center" vertical="center"/>
    </xf>
    <xf numFmtId="164" fontId="25" fillId="7" borderId="17" xfId="2" applyNumberFormat="1" applyFont="1" applyFill="1" applyBorder="1" applyAlignment="1">
      <alignment horizontal="center" vertical="center"/>
    </xf>
    <xf numFmtId="0" fontId="17" fillId="7" borderId="0" xfId="2" applyFont="1" applyFill="1" applyBorder="1" applyAlignment="1">
      <alignment horizontal="center" vertical="center"/>
    </xf>
    <xf numFmtId="0" fontId="17" fillId="7" borderId="19" xfId="2" applyFont="1" applyFill="1" applyBorder="1" applyAlignment="1">
      <alignment horizontal="center" vertical="center"/>
    </xf>
    <xf numFmtId="164" fontId="25" fillId="7" borderId="3" xfId="2" applyNumberFormat="1" applyFont="1" applyFill="1" applyBorder="1" applyAlignment="1">
      <alignment horizontal="center" vertical="center"/>
    </xf>
    <xf numFmtId="164" fontId="25" fillId="7" borderId="1" xfId="2" applyNumberFormat="1" applyFont="1" applyFill="1" applyBorder="1" applyAlignment="1">
      <alignment horizontal="center" vertical="center"/>
    </xf>
    <xf numFmtId="164" fontId="25" fillId="7" borderId="23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11" fillId="0" borderId="0" xfId="2" applyFont="1" applyFill="1" applyAlignment="1">
      <alignment horizontal="center"/>
    </xf>
    <xf numFmtId="0" fontId="11" fillId="0" borderId="0" xfId="2" applyFont="1" applyFill="1"/>
    <xf numFmtId="0" fontId="11" fillId="0" borderId="0" xfId="2" applyFont="1" applyFill="1" applyAlignment="1">
      <alignment vertical="center"/>
    </xf>
    <xf numFmtId="0" fontId="11" fillId="0" borderId="2" xfId="2" applyFont="1" applyFill="1" applyBorder="1" applyAlignment="1">
      <alignment horizontal="left" vertical="center" wrapText="1"/>
    </xf>
    <xf numFmtId="0" fontId="11" fillId="0" borderId="22" xfId="2" applyFont="1" applyFill="1" applyBorder="1" applyAlignment="1">
      <alignment horizontal="left" vertical="center" wrapText="1"/>
    </xf>
    <xf numFmtId="0" fontId="11" fillId="6" borderId="24" xfId="2" applyFont="1" applyFill="1" applyBorder="1" applyAlignment="1">
      <alignment vertical="center"/>
    </xf>
    <xf numFmtId="0" fontId="11" fillId="2" borderId="23" xfId="2" applyFont="1" applyFill="1" applyBorder="1" applyAlignment="1">
      <alignment horizontal="left" vertical="center"/>
    </xf>
    <xf numFmtId="0" fontId="11" fillId="0" borderId="22" xfId="2" applyFont="1" applyFill="1" applyBorder="1" applyAlignment="1">
      <alignment vertical="center"/>
    </xf>
    <xf numFmtId="0" fontId="11" fillId="0" borderId="1" xfId="2" applyFont="1" applyFill="1" applyBorder="1" applyAlignment="1">
      <alignment horizontal="left" vertical="center" wrapText="1"/>
    </xf>
    <xf numFmtId="0" fontId="11" fillId="6" borderId="22" xfId="2" applyFont="1" applyFill="1" applyBorder="1" applyAlignment="1">
      <alignment vertical="center"/>
    </xf>
    <xf numFmtId="0" fontId="11" fillId="0" borderId="2" xfId="2" applyFont="1" applyBorder="1" applyAlignment="1">
      <alignment horizontal="left" vertical="center" wrapText="1"/>
    </xf>
    <xf numFmtId="0" fontId="11" fillId="0" borderId="0" xfId="2" applyFont="1"/>
    <xf numFmtId="0" fontId="11" fillId="0" borderId="22" xfId="2" applyFont="1" applyBorder="1" applyAlignment="1">
      <alignment horizontal="left" vertical="center" wrapText="1"/>
    </xf>
    <xf numFmtId="0" fontId="11" fillId="0" borderId="23" xfId="1" applyFont="1" applyFill="1" applyBorder="1" applyAlignment="1">
      <alignment vertical="center"/>
    </xf>
    <xf numFmtId="0" fontId="11" fillId="0" borderId="4" xfId="2" applyFont="1" applyFill="1" applyBorder="1" applyAlignment="1">
      <alignment vertical="center"/>
    </xf>
    <xf numFmtId="0" fontId="11" fillId="8" borderId="22" xfId="1" applyFont="1" applyFill="1" applyBorder="1" applyAlignment="1">
      <alignment horizontal="left" vertical="center"/>
    </xf>
    <xf numFmtId="0" fontId="11" fillId="9" borderId="24" xfId="2" applyFont="1" applyFill="1" applyBorder="1" applyAlignment="1">
      <alignment horizontal="left" vertical="center"/>
    </xf>
    <xf numFmtId="0" fontId="11" fillId="0" borderId="20" xfId="2" applyFont="1" applyFill="1" applyBorder="1" applyAlignment="1">
      <alignment vertical="center"/>
    </xf>
    <xf numFmtId="0" fontId="11" fillId="9" borderId="21" xfId="2" applyFont="1" applyFill="1" applyBorder="1" applyAlignment="1">
      <alignment horizontal="left" vertical="center"/>
    </xf>
    <xf numFmtId="0" fontId="11" fillId="0" borderId="25" xfId="2" applyFont="1" applyFill="1" applyBorder="1" applyAlignment="1">
      <alignment vertical="center"/>
    </xf>
    <xf numFmtId="0" fontId="11" fillId="0" borderId="2" xfId="1" applyFont="1" applyFill="1" applyBorder="1" applyAlignment="1">
      <alignment vertical="center"/>
    </xf>
    <xf numFmtId="0" fontId="11" fillId="0" borderId="20" xfId="1" applyFont="1" applyFill="1" applyBorder="1" applyAlignment="1">
      <alignment vertical="center"/>
    </xf>
    <xf numFmtId="0" fontId="11" fillId="0" borderId="31" xfId="2" applyFont="1" applyFill="1" applyBorder="1" applyAlignment="1">
      <alignment vertical="center"/>
    </xf>
    <xf numFmtId="0" fontId="11" fillId="0" borderId="32" xfId="2" applyFont="1" applyFill="1" applyBorder="1" applyAlignment="1">
      <alignment vertical="center"/>
    </xf>
    <xf numFmtId="0" fontId="11" fillId="9" borderId="36" xfId="2" applyFont="1" applyFill="1" applyBorder="1" applyAlignment="1">
      <alignment horizontal="left" vertical="center"/>
    </xf>
    <xf numFmtId="0" fontId="11" fillId="0" borderId="22" xfId="2" applyFont="1" applyFill="1" applyBorder="1"/>
    <xf numFmtId="0" fontId="11" fillId="0" borderId="24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vertical="center"/>
    </xf>
    <xf numFmtId="0" fontId="11" fillId="0" borderId="23" xfId="2" applyFont="1" applyFill="1" applyBorder="1" applyAlignment="1">
      <alignment horizontal="left" vertical="center"/>
    </xf>
    <xf numFmtId="0" fontId="11" fillId="0" borderId="4" xfId="1" applyFont="1" applyFill="1" applyBorder="1" applyAlignment="1">
      <alignment vertical="center" wrapText="1"/>
    </xf>
    <xf numFmtId="0" fontId="11" fillId="9" borderId="22" xfId="2" applyFont="1" applyFill="1" applyBorder="1" applyAlignment="1">
      <alignment vertical="center"/>
    </xf>
    <xf numFmtId="0" fontId="11" fillId="2" borderId="22" xfId="2" applyFont="1" applyFill="1" applyBorder="1" applyAlignment="1">
      <alignment horizontal="left" vertical="center"/>
    </xf>
    <xf numFmtId="0" fontId="11" fillId="0" borderId="0" xfId="2" applyFont="1" applyBorder="1" applyAlignment="1"/>
    <xf numFmtId="164" fontId="37" fillId="7" borderId="17" xfId="2" applyNumberFormat="1" applyFont="1" applyFill="1" applyBorder="1" applyAlignment="1">
      <alignment horizontal="center" vertical="center"/>
    </xf>
    <xf numFmtId="164" fontId="37" fillId="7" borderId="1" xfId="2" applyNumberFormat="1" applyFont="1" applyFill="1" applyBorder="1" applyAlignment="1">
      <alignment horizontal="center" vertical="center"/>
    </xf>
    <xf numFmtId="164" fontId="37" fillId="7" borderId="23" xfId="2" applyNumberFormat="1" applyFont="1" applyFill="1" applyBorder="1" applyAlignment="1">
      <alignment horizontal="center" vertical="center"/>
    </xf>
    <xf numFmtId="164" fontId="37" fillId="7" borderId="28" xfId="2" applyNumberFormat="1" applyFont="1" applyFill="1" applyBorder="1" applyAlignment="1">
      <alignment horizontal="center" vertical="center"/>
    </xf>
    <xf numFmtId="164" fontId="37" fillId="7" borderId="29" xfId="2" applyNumberFormat="1" applyFont="1" applyFill="1" applyBorder="1" applyAlignment="1">
      <alignment horizontal="center" vertical="center"/>
    </xf>
    <xf numFmtId="164" fontId="37" fillId="7" borderId="15" xfId="2" applyNumberFormat="1" applyFont="1" applyFill="1" applyBorder="1" applyAlignment="1">
      <alignment horizontal="center" vertical="center"/>
    </xf>
    <xf numFmtId="164" fontId="37" fillId="7" borderId="3" xfId="2" applyNumberFormat="1" applyFont="1" applyFill="1" applyBorder="1" applyAlignment="1">
      <alignment horizontal="center" vertical="center"/>
    </xf>
    <xf numFmtId="0" fontId="14" fillId="0" borderId="0" xfId="2" applyFont="1" applyBorder="1" applyAlignment="1">
      <alignment horizontal="left" wrapText="1"/>
    </xf>
    <xf numFmtId="0" fontId="34" fillId="0" borderId="0" xfId="2" applyFont="1" applyBorder="1" applyAlignment="1">
      <alignment horizontal="left" wrapText="1"/>
    </xf>
    <xf numFmtId="0" fontId="17" fillId="0" borderId="0" xfId="2" applyFont="1" applyBorder="1" applyAlignment="1"/>
    <xf numFmtId="0" fontId="38" fillId="4" borderId="1" xfId="0" applyFont="1" applyFill="1" applyBorder="1" applyAlignment="1">
      <alignment horizontal="left" vertical="center"/>
    </xf>
    <xf numFmtId="0" fontId="17" fillId="6" borderId="17" xfId="2" applyFont="1" applyFill="1" applyBorder="1" applyAlignment="1">
      <alignment horizontal="center" vertical="center"/>
    </xf>
    <xf numFmtId="0" fontId="17" fillId="6" borderId="24" xfId="2" applyFont="1" applyFill="1" applyBorder="1" applyAlignment="1">
      <alignment horizontal="center" vertical="center"/>
    </xf>
    <xf numFmtId="0" fontId="17" fillId="6" borderId="22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11" fillId="2" borderId="26" xfId="2" applyFont="1" applyFill="1" applyBorder="1" applyAlignment="1">
      <alignment horizontal="center" vertical="center"/>
    </xf>
    <xf numFmtId="0" fontId="17" fillId="0" borderId="17" xfId="2" applyFont="1" applyFill="1" applyBorder="1" applyAlignment="1">
      <alignment horizontal="center" vertical="center"/>
    </xf>
    <xf numFmtId="0" fontId="17" fillId="0" borderId="39" xfId="2" applyFont="1" applyFill="1" applyBorder="1" applyAlignment="1">
      <alignment horizontal="center" vertical="center"/>
    </xf>
    <xf numFmtId="0" fontId="17" fillId="0" borderId="26" xfId="2" applyFont="1" applyFill="1" applyBorder="1" applyAlignment="1">
      <alignment horizontal="center" vertical="center"/>
    </xf>
    <xf numFmtId="0" fontId="11" fillId="2" borderId="24" xfId="2" applyFont="1" applyFill="1" applyBorder="1" applyAlignment="1">
      <alignment horizontal="left" vertical="center"/>
    </xf>
    <xf numFmtId="0" fontId="11" fillId="2" borderId="21" xfId="2" applyFont="1" applyFill="1" applyBorder="1" applyAlignment="1">
      <alignment horizontal="left" vertical="center"/>
    </xf>
    <xf numFmtId="0" fontId="17" fillId="0" borderId="24" xfId="2" applyFont="1" applyFill="1" applyBorder="1" applyAlignment="1">
      <alignment horizontal="left" vertical="center"/>
    </xf>
    <xf numFmtId="0" fontId="17" fillId="0" borderId="36" xfId="2" applyFont="1" applyFill="1" applyBorder="1" applyAlignment="1">
      <alignment horizontal="left" vertical="center"/>
    </xf>
    <xf numFmtId="0" fontId="17" fillId="0" borderId="21" xfId="2" applyFont="1" applyFill="1" applyBorder="1" applyAlignment="1">
      <alignment horizontal="left" vertical="center"/>
    </xf>
    <xf numFmtId="0" fontId="11" fillId="2" borderId="25" xfId="2" applyFont="1" applyFill="1" applyBorder="1" applyAlignment="1">
      <alignment horizontal="left" vertical="center"/>
    </xf>
    <xf numFmtId="0" fontId="17" fillId="0" borderId="22" xfId="2" applyFont="1" applyFill="1" applyBorder="1" applyAlignment="1">
      <alignment horizontal="left" vertical="center"/>
    </xf>
    <xf numFmtId="0" fontId="17" fillId="0" borderId="31" xfId="2" applyFont="1" applyFill="1" applyBorder="1" applyAlignment="1">
      <alignment horizontal="left" vertical="center"/>
    </xf>
    <xf numFmtId="0" fontId="17" fillId="0" borderId="25" xfId="2" applyFont="1" applyFill="1" applyBorder="1" applyAlignment="1">
      <alignment horizontal="left" vertical="center"/>
    </xf>
    <xf numFmtId="0" fontId="17" fillId="2" borderId="17" xfId="2" applyFont="1" applyFill="1" applyBorder="1" applyAlignment="1">
      <alignment horizontal="center" vertical="center"/>
    </xf>
    <xf numFmtId="0" fontId="17" fillId="2" borderId="26" xfId="2" applyFont="1" applyFill="1" applyBorder="1" applyAlignment="1">
      <alignment horizontal="center" vertical="center"/>
    </xf>
    <xf numFmtId="0" fontId="17" fillId="2" borderId="24" xfId="2" applyFont="1" applyFill="1" applyBorder="1" applyAlignment="1">
      <alignment horizontal="center" vertical="center"/>
    </xf>
    <xf numFmtId="0" fontId="17" fillId="2" borderId="21" xfId="2" applyFont="1" applyFill="1" applyBorder="1" applyAlignment="1">
      <alignment horizontal="center" vertical="center"/>
    </xf>
    <xf numFmtId="0" fontId="17" fillId="2" borderId="22" xfId="2" applyFont="1" applyFill="1" applyBorder="1" applyAlignment="1">
      <alignment horizontal="center" vertical="center"/>
    </xf>
    <xf numFmtId="0" fontId="17" fillId="2" borderId="25" xfId="2" applyFont="1" applyFill="1" applyBorder="1" applyAlignment="1">
      <alignment horizontal="center" vertical="center"/>
    </xf>
    <xf numFmtId="0" fontId="11" fillId="2" borderId="24" xfId="2" applyFont="1" applyFill="1" applyBorder="1" applyAlignment="1">
      <alignment horizontal="center" vertical="center"/>
    </xf>
    <xf numFmtId="0" fontId="11" fillId="2" borderId="22" xfId="2" applyFont="1" applyFill="1" applyBorder="1" applyAlignment="1">
      <alignment horizontal="center" vertical="center"/>
    </xf>
    <xf numFmtId="0" fontId="17" fillId="6" borderId="24" xfId="2" applyFont="1" applyFill="1" applyBorder="1" applyAlignment="1">
      <alignment horizontal="left" vertical="center"/>
    </xf>
    <xf numFmtId="0" fontId="17" fillId="2" borderId="22" xfId="2" applyFont="1" applyFill="1" applyBorder="1" applyAlignment="1">
      <alignment horizontal="left" vertical="center"/>
    </xf>
    <xf numFmtId="0" fontId="17" fillId="0" borderId="39" xfId="3" applyFont="1" applyFill="1" applyBorder="1" applyAlignment="1">
      <alignment horizontal="center" vertical="center"/>
    </xf>
    <xf numFmtId="0" fontId="17" fillId="0" borderId="26" xfId="3" applyFont="1" applyFill="1" applyBorder="1" applyAlignment="1">
      <alignment horizontal="center" vertical="center"/>
    </xf>
    <xf numFmtId="0" fontId="30" fillId="2" borderId="24" xfId="2" applyFont="1" applyFill="1" applyBorder="1" applyAlignment="1">
      <alignment wrapText="1"/>
    </xf>
    <xf numFmtId="0" fontId="30" fillId="2" borderId="24" xfId="2" applyFont="1" applyFill="1" applyBorder="1" applyAlignment="1">
      <alignment horizontal="left" vertical="center" wrapText="1"/>
    </xf>
    <xf numFmtId="0" fontId="30" fillId="2" borderId="24" xfId="1" applyFont="1" applyFill="1" applyBorder="1" applyAlignment="1">
      <alignment vertical="center" wrapText="1"/>
    </xf>
    <xf numFmtId="0" fontId="32" fillId="2" borderId="24" xfId="1" applyFont="1" applyFill="1" applyBorder="1" applyAlignment="1">
      <alignment vertical="center" wrapText="1"/>
    </xf>
    <xf numFmtId="0" fontId="33" fillId="2" borderId="24" xfId="1" applyFont="1" applyFill="1" applyBorder="1" applyAlignment="1">
      <alignment vertical="center"/>
    </xf>
    <xf numFmtId="0" fontId="11" fillId="0" borderId="22" xfId="2" applyFont="1" applyFill="1" applyBorder="1" applyAlignment="1">
      <alignment horizontal="left" vertical="center"/>
    </xf>
    <xf numFmtId="0" fontId="11" fillId="0" borderId="25" xfId="2" applyFont="1" applyFill="1" applyBorder="1" applyAlignment="1">
      <alignment horizontal="left" vertical="center"/>
    </xf>
    <xf numFmtId="0" fontId="17" fillId="0" borderId="31" xfId="3" applyFont="1" applyFill="1" applyBorder="1" applyAlignment="1">
      <alignment horizontal="left" vertical="center"/>
    </xf>
    <xf numFmtId="0" fontId="17" fillId="0" borderId="25" xfId="3" applyFont="1" applyFill="1" applyBorder="1" applyAlignment="1">
      <alignment horizontal="left" vertical="center"/>
    </xf>
    <xf numFmtId="0" fontId="17" fillId="0" borderId="22" xfId="3" applyFont="1" applyFill="1" applyBorder="1" applyAlignment="1">
      <alignment horizontal="left" vertical="center"/>
    </xf>
    <xf numFmtId="0" fontId="17" fillId="2" borderId="24" xfId="2" applyFont="1" applyFill="1" applyBorder="1" applyAlignment="1">
      <alignment horizontal="left" vertical="center"/>
    </xf>
    <xf numFmtId="0" fontId="17" fillId="6" borderId="22" xfId="2" applyFont="1" applyFill="1" applyBorder="1" applyAlignment="1">
      <alignment horizontal="left" vertical="center"/>
    </xf>
    <xf numFmtId="0" fontId="17" fillId="7" borderId="38" xfId="2" applyFont="1" applyFill="1" applyBorder="1" applyAlignment="1">
      <alignment horizontal="center" vertical="center"/>
    </xf>
    <xf numFmtId="0" fontId="17" fillId="7" borderId="18" xfId="2" applyFont="1" applyFill="1" applyBorder="1" applyAlignment="1">
      <alignment horizontal="center" vertical="center"/>
    </xf>
    <xf numFmtId="0" fontId="17" fillId="7" borderId="16" xfId="2" applyFont="1" applyFill="1" applyBorder="1" applyAlignment="1">
      <alignment horizontal="center" vertical="center"/>
    </xf>
    <xf numFmtId="0" fontId="27" fillId="8" borderId="22" xfId="1" applyFont="1" applyFill="1" applyBorder="1" applyAlignment="1">
      <alignment horizontal="left" vertical="center"/>
    </xf>
    <xf numFmtId="0" fontId="17" fillId="0" borderId="1" xfId="2" applyFont="1" applyFill="1" applyBorder="1" applyAlignment="1">
      <alignment horizontal="left" vertical="center" wrapText="1"/>
    </xf>
    <xf numFmtId="0" fontId="17" fillId="0" borderId="4" xfId="3" applyFont="1" applyFill="1" applyBorder="1" applyAlignment="1">
      <alignment vertical="center"/>
    </xf>
    <xf numFmtId="0" fontId="11" fillId="0" borderId="24" xfId="3" applyFont="1" applyFill="1" applyBorder="1" applyAlignment="1">
      <alignment vertical="center"/>
    </xf>
    <xf numFmtId="0" fontId="11" fillId="0" borderId="4" xfId="3" applyFont="1" applyFill="1" applyBorder="1" applyAlignment="1">
      <alignment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center"/>
    </xf>
    <xf numFmtId="0" fontId="11" fillId="0" borderId="22" xfId="3" applyFont="1" applyFill="1" applyBorder="1" applyAlignment="1">
      <alignment vertical="center"/>
    </xf>
    <xf numFmtId="0" fontId="39" fillId="0" borderId="0" xfId="0" applyFont="1" applyFill="1"/>
    <xf numFmtId="0" fontId="11" fillId="0" borderId="23" xfId="2" applyFont="1" applyFill="1" applyBorder="1" applyAlignment="1">
      <alignment vertical="center"/>
    </xf>
    <xf numFmtId="0" fontId="11" fillId="0" borderId="22" xfId="2" applyFont="1" applyFill="1" applyBorder="1" applyAlignment="1">
      <alignment horizontal="center" vertical="center"/>
    </xf>
    <xf numFmtId="0" fontId="11" fillId="0" borderId="24" xfId="2" applyFont="1" applyFill="1" applyBorder="1" applyAlignment="1">
      <alignment vertical="center"/>
    </xf>
    <xf numFmtId="0" fontId="18" fillId="5" borderId="4" xfId="2" applyFont="1" applyFill="1" applyBorder="1" applyAlignment="1">
      <alignment horizontal="center"/>
    </xf>
    <xf numFmtId="0" fontId="17" fillId="5" borderId="18" xfId="2" applyFont="1" applyFill="1" applyBorder="1" applyAlignment="1">
      <alignment horizontal="center" vertical="center"/>
    </xf>
    <xf numFmtId="0" fontId="16" fillId="5" borderId="0" xfId="2" applyFont="1" applyFill="1" applyBorder="1" applyAlignment="1">
      <alignment horizontal="center" vertical="center"/>
    </xf>
    <xf numFmtId="0" fontId="16" fillId="5" borderId="19" xfId="2" applyFont="1" applyFill="1" applyBorder="1" applyAlignment="1">
      <alignment horizontal="center" vertical="center"/>
    </xf>
    <xf numFmtId="0" fontId="11" fillId="5" borderId="0" xfId="2" applyFill="1"/>
    <xf numFmtId="0" fontId="17" fillId="5" borderId="24" xfId="3" applyFont="1" applyFill="1" applyBorder="1" applyAlignment="1">
      <alignment horizontal="left" vertical="center"/>
    </xf>
    <xf numFmtId="164" fontId="26" fillId="5" borderId="18" xfId="2" applyNumberFormat="1" applyFont="1" applyFill="1" applyBorder="1" applyAlignment="1">
      <alignment horizontal="center" vertical="center"/>
    </xf>
    <xf numFmtId="0" fontId="26" fillId="5" borderId="18" xfId="2" applyFont="1" applyFill="1" applyBorder="1" applyAlignment="1">
      <alignment horizontal="center" vertical="center"/>
    </xf>
    <xf numFmtId="164" fontId="26" fillId="5" borderId="4" xfId="2" applyNumberFormat="1" applyFont="1" applyFill="1" applyBorder="1" applyAlignment="1">
      <alignment horizontal="center" vertical="center"/>
    </xf>
    <xf numFmtId="0" fontId="26" fillId="5" borderId="4" xfId="2" applyFont="1" applyFill="1" applyBorder="1" applyAlignment="1">
      <alignment horizontal="center" vertical="center"/>
    </xf>
    <xf numFmtId="0" fontId="17" fillId="5" borderId="24" xfId="2" applyFont="1" applyFill="1" applyBorder="1" applyAlignment="1">
      <alignment horizontal="center" vertical="center"/>
    </xf>
    <xf numFmtId="164" fontId="17" fillId="0" borderId="28" xfId="2" applyNumberFormat="1" applyFont="1" applyFill="1" applyBorder="1" applyAlignment="1">
      <alignment horizontal="center" vertical="center"/>
    </xf>
    <xf numFmtId="164" fontId="17" fillId="0" borderId="29" xfId="2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4" fillId="0" borderId="0" xfId="2" applyFont="1" applyBorder="1" applyAlignment="1">
      <alignment horizontal="left" wrapText="1"/>
    </xf>
    <xf numFmtId="0" fontId="34" fillId="0" borderId="0" xfId="2" applyFont="1" applyBorder="1" applyAlignment="1">
      <alignment horizontal="left" wrapText="1"/>
    </xf>
    <xf numFmtId="0" fontId="16" fillId="0" borderId="6" xfId="2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/>
    </xf>
    <xf numFmtId="0" fontId="16" fillId="0" borderId="8" xfId="2" applyFont="1" applyBorder="1" applyAlignment="1">
      <alignment horizontal="center"/>
    </xf>
    <xf numFmtId="0" fontId="16" fillId="0" borderId="9" xfId="2" applyFont="1" applyBorder="1" applyAlignment="1">
      <alignment horizontal="center"/>
    </xf>
    <xf numFmtId="0" fontId="17" fillId="0" borderId="6" xfId="2" applyFont="1" applyFill="1" applyBorder="1" applyAlignment="1">
      <alignment horizontal="center" vertical="center"/>
    </xf>
    <xf numFmtId="0" fontId="17" fillId="0" borderId="14" xfId="2" applyFont="1" applyFill="1" applyBorder="1" applyAlignment="1">
      <alignment horizontal="center" vertical="center"/>
    </xf>
    <xf numFmtId="0" fontId="17" fillId="0" borderId="10" xfId="2" applyFont="1" applyFill="1" applyBorder="1" applyAlignment="1">
      <alignment horizontal="center" vertical="center"/>
    </xf>
    <xf numFmtId="0" fontId="17" fillId="0" borderId="16" xfId="2" applyFont="1" applyFill="1" applyBorder="1" applyAlignment="1">
      <alignment horizontal="center" vertical="center"/>
    </xf>
    <xf numFmtId="0" fontId="37" fillId="7" borderId="17" xfId="3" applyFont="1" applyFill="1" applyBorder="1" applyAlignment="1">
      <alignment horizontal="right" vertical="center"/>
    </xf>
    <xf numFmtId="0" fontId="37" fillId="7" borderId="4" xfId="3" applyFont="1" applyFill="1" applyBorder="1" applyAlignment="1">
      <alignment horizontal="right" vertical="center"/>
    </xf>
    <xf numFmtId="164" fontId="37" fillId="7" borderId="17" xfId="2" applyNumberFormat="1" applyFont="1" applyFill="1" applyBorder="1" applyAlignment="1">
      <alignment horizontal="center" vertical="center"/>
    </xf>
    <xf numFmtId="164" fontId="37" fillId="7" borderId="4" xfId="2" applyNumberFormat="1" applyFont="1" applyFill="1" applyBorder="1" applyAlignment="1">
      <alignment horizontal="center" vertical="center"/>
    </xf>
    <xf numFmtId="164" fontId="37" fillId="7" borderId="24" xfId="2" applyNumberFormat="1" applyFont="1" applyFill="1" applyBorder="1" applyAlignment="1">
      <alignment horizontal="center" vertical="center"/>
    </xf>
    <xf numFmtId="0" fontId="17" fillId="7" borderId="27" xfId="2" applyFont="1" applyFill="1" applyBorder="1" applyAlignment="1">
      <alignment horizontal="center" vertical="center"/>
    </xf>
    <xf numFmtId="0" fontId="17" fillId="7" borderId="0" xfId="2" applyFont="1" applyFill="1" applyBorder="1" applyAlignment="1">
      <alignment horizontal="center" vertical="center"/>
    </xf>
    <xf numFmtId="0" fontId="17" fillId="7" borderId="19" xfId="2" applyFont="1" applyFill="1" applyBorder="1" applyAlignment="1">
      <alignment horizontal="center" vertical="center"/>
    </xf>
    <xf numFmtId="0" fontId="25" fillId="7" borderId="17" xfId="3" applyFont="1" applyFill="1" applyBorder="1" applyAlignment="1">
      <alignment horizontal="right" vertical="center"/>
    </xf>
    <xf numFmtId="0" fontId="25" fillId="7" borderId="24" xfId="3" applyFont="1" applyFill="1" applyBorder="1" applyAlignment="1">
      <alignment horizontal="right" vertical="center"/>
    </xf>
    <xf numFmtId="164" fontId="25" fillId="7" borderId="17" xfId="2" applyNumberFormat="1" applyFont="1" applyFill="1" applyBorder="1" applyAlignment="1">
      <alignment horizontal="center" vertical="center"/>
    </xf>
    <xf numFmtId="164" fontId="25" fillId="7" borderId="4" xfId="2" applyNumberFormat="1" applyFont="1" applyFill="1" applyBorder="1" applyAlignment="1">
      <alignment horizontal="center" vertical="center"/>
    </xf>
    <xf numFmtId="164" fontId="25" fillId="7" borderId="24" xfId="2" applyNumberFormat="1" applyFont="1" applyFill="1" applyBorder="1" applyAlignment="1">
      <alignment horizontal="center" vertical="center"/>
    </xf>
    <xf numFmtId="0" fontId="22" fillId="7" borderId="17" xfId="3" applyFont="1" applyFill="1" applyBorder="1" applyAlignment="1">
      <alignment horizontal="right" vertical="center"/>
    </xf>
    <xf numFmtId="0" fontId="22" fillId="7" borderId="24" xfId="3" applyFont="1" applyFill="1" applyBorder="1" applyAlignment="1">
      <alignment horizontal="right" vertical="center"/>
    </xf>
    <xf numFmtId="164" fontId="22" fillId="7" borderId="17" xfId="2" applyNumberFormat="1" applyFont="1" applyFill="1" applyBorder="1" applyAlignment="1">
      <alignment horizontal="center" vertical="center"/>
    </xf>
    <xf numFmtId="0" fontId="22" fillId="7" borderId="4" xfId="2" applyFont="1" applyFill="1" applyBorder="1" applyAlignment="1">
      <alignment horizontal="center" vertical="center"/>
    </xf>
    <xf numFmtId="0" fontId="22" fillId="7" borderId="24" xfId="2" applyFont="1" applyFill="1" applyBorder="1" applyAlignment="1">
      <alignment horizontal="center" vertical="center"/>
    </xf>
    <xf numFmtId="0" fontId="17" fillId="7" borderId="26" xfId="2" applyFont="1" applyFill="1" applyBorder="1" applyAlignment="1">
      <alignment horizontal="center" vertical="center"/>
    </xf>
    <xf numFmtId="0" fontId="17" fillId="7" borderId="20" xfId="2" applyFont="1" applyFill="1" applyBorder="1" applyAlignment="1">
      <alignment horizontal="center" vertical="center"/>
    </xf>
    <xf numFmtId="0" fontId="17" fillId="7" borderId="21" xfId="2" applyFont="1" applyFill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0" fontId="16" fillId="0" borderId="13" xfId="2" applyFont="1" applyBorder="1" applyAlignment="1">
      <alignment horizontal="center" vertical="center"/>
    </xf>
    <xf numFmtId="0" fontId="25" fillId="7" borderId="4" xfId="2" applyFont="1" applyFill="1" applyBorder="1" applyAlignment="1">
      <alignment horizontal="center" vertical="center"/>
    </xf>
    <xf numFmtId="0" fontId="25" fillId="7" borderId="24" xfId="2" applyFont="1" applyFill="1" applyBorder="1" applyAlignment="1">
      <alignment horizontal="center" vertical="center"/>
    </xf>
    <xf numFmtId="0" fontId="37" fillId="7" borderId="24" xfId="3" applyFont="1" applyFill="1" applyBorder="1" applyAlignment="1">
      <alignment horizontal="right" vertical="center"/>
    </xf>
    <xf numFmtId="164" fontId="37" fillId="7" borderId="26" xfId="2" applyNumberFormat="1" applyFont="1" applyFill="1" applyBorder="1" applyAlignment="1">
      <alignment horizontal="center" vertical="center"/>
    </xf>
    <xf numFmtId="0" fontId="37" fillId="7" borderId="20" xfId="2" applyFont="1" applyFill="1" applyBorder="1" applyAlignment="1">
      <alignment horizontal="center" vertical="center"/>
    </xf>
    <xf numFmtId="0" fontId="37" fillId="7" borderId="21" xfId="2" applyFont="1" applyFill="1" applyBorder="1" applyAlignment="1">
      <alignment horizontal="center" vertical="center"/>
    </xf>
    <xf numFmtId="0" fontId="25" fillId="0" borderId="17" xfId="3" applyFont="1" applyFill="1" applyBorder="1" applyAlignment="1">
      <alignment horizontal="right" vertical="center"/>
    </xf>
    <xf numFmtId="0" fontId="25" fillId="0" borderId="24" xfId="3" applyFont="1" applyFill="1" applyBorder="1" applyAlignment="1">
      <alignment horizontal="right" vertical="center"/>
    </xf>
    <xf numFmtId="164" fontId="25" fillId="7" borderId="3" xfId="2" applyNumberFormat="1" applyFont="1" applyFill="1" applyBorder="1" applyAlignment="1">
      <alignment horizontal="center" vertical="center"/>
    </xf>
    <xf numFmtId="164" fontId="25" fillId="7" borderId="1" xfId="2" applyNumberFormat="1" applyFont="1" applyFill="1" applyBorder="1" applyAlignment="1">
      <alignment horizontal="center" vertical="center"/>
    </xf>
    <xf numFmtId="164" fontId="25" fillId="7" borderId="23" xfId="2" applyNumberFormat="1" applyFont="1" applyFill="1" applyBorder="1" applyAlignment="1">
      <alignment horizontal="center" vertical="center"/>
    </xf>
    <xf numFmtId="0" fontId="37" fillId="7" borderId="4" xfId="2" applyFont="1" applyFill="1" applyBorder="1" applyAlignment="1">
      <alignment horizontal="center" vertical="center"/>
    </xf>
    <xf numFmtId="0" fontId="37" fillId="7" borderId="24" xfId="2" applyFont="1" applyFill="1" applyBorder="1" applyAlignment="1">
      <alignment horizontal="center" vertical="center"/>
    </xf>
    <xf numFmtId="0" fontId="17" fillId="7" borderId="38" xfId="2" applyFont="1" applyFill="1" applyBorder="1" applyAlignment="1">
      <alignment horizontal="center" vertical="center"/>
    </xf>
    <xf numFmtId="0" fontId="17" fillId="7" borderId="18" xfId="2" applyFont="1" applyFill="1" applyBorder="1" applyAlignment="1">
      <alignment horizontal="center" vertical="center"/>
    </xf>
    <xf numFmtId="0" fontId="17" fillId="7" borderId="16" xfId="2" applyFont="1" applyFill="1" applyBorder="1" applyAlignment="1">
      <alignment horizontal="center" vertical="center"/>
    </xf>
    <xf numFmtId="0" fontId="17" fillId="0" borderId="26" xfId="3" applyFont="1" applyFill="1" applyBorder="1" applyAlignment="1">
      <alignment horizontal="right" vertical="center"/>
    </xf>
    <xf numFmtId="0" fontId="17" fillId="0" borderId="21" xfId="3" applyFont="1" applyFill="1" applyBorder="1" applyAlignment="1">
      <alignment horizontal="right" vertical="center"/>
    </xf>
    <xf numFmtId="164" fontId="17" fillId="0" borderId="26" xfId="2" applyNumberFormat="1" applyFont="1" applyFill="1" applyBorder="1" applyAlignment="1">
      <alignment horizontal="center" vertical="center"/>
    </xf>
    <xf numFmtId="0" fontId="17" fillId="0" borderId="20" xfId="2" applyFont="1" applyFill="1" applyBorder="1" applyAlignment="1">
      <alignment horizontal="center" vertical="center"/>
    </xf>
    <xf numFmtId="0" fontId="17" fillId="0" borderId="21" xfId="2" applyFont="1" applyFill="1" applyBorder="1" applyAlignment="1">
      <alignment horizontal="center" vertical="center"/>
    </xf>
    <xf numFmtId="0" fontId="17" fillId="0" borderId="27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19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left" wrapText="1"/>
    </xf>
    <xf numFmtId="0" fontId="16" fillId="0" borderId="6" xfId="2" applyFont="1" applyFill="1" applyBorder="1" applyAlignment="1">
      <alignment horizontal="center" vertical="center" wrapText="1"/>
    </xf>
    <xf numFmtId="0" fontId="16" fillId="0" borderId="14" xfId="2" applyFont="1" applyFill="1" applyBorder="1" applyAlignment="1">
      <alignment horizontal="center" vertical="center" wrapText="1"/>
    </xf>
  </cellXfs>
  <cellStyles count="5">
    <cellStyle name="Magyarázó szöveg" xfId="1" builtinId="53"/>
    <cellStyle name="Normál" xfId="0" builtinId="0"/>
    <cellStyle name="Normál 2" xfId="2" xr:uid="{00000000-0005-0000-0000-000002000000}"/>
    <cellStyle name="Normál 2 2" xfId="4" xr:uid="{00000000-0005-0000-0000-000003000000}"/>
    <cellStyle name="Normál_Közös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t/torokgabi/home/gabi/az%20&#218;J%20MINTATANTERVEK_2022/OTAK_RTAK/saj&#225;t%20anyagok/KI/OTAK_kemia_Prik&#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AK_szakos"/>
      <sheetName val="lista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8"/>
  <sheetViews>
    <sheetView zoomScaleNormal="100" workbookViewId="0">
      <pane xSplit="3" ySplit="8" topLeftCell="D30" activePane="bottomRight" state="frozen"/>
      <selection pane="topRight" activeCell="D1" sqref="D1"/>
      <selection pane="bottomLeft" activeCell="A9" sqref="A9"/>
      <selection pane="bottomRight" activeCell="F25" sqref="F25"/>
    </sheetView>
  </sheetViews>
  <sheetFormatPr defaultColWidth="8.7109375" defaultRowHeight="15" x14ac:dyDescent="0.25"/>
  <cols>
    <col min="1" max="1" width="17.7109375" style="1" customWidth="1"/>
    <col min="2" max="2" width="39.42578125" style="1" customWidth="1"/>
    <col min="3" max="3" width="25" style="1" bestFit="1" customWidth="1"/>
    <col min="4" max="4" width="29.85546875" style="1" customWidth="1"/>
    <col min="5" max="5" width="15" style="1" bestFit="1" customWidth="1"/>
    <col min="6" max="6" width="18" style="1" bestFit="1" customWidth="1"/>
    <col min="7" max="7" width="13.85546875" style="1" bestFit="1" customWidth="1"/>
    <col min="8" max="8" width="13.85546875" style="4" customWidth="1"/>
    <col min="9" max="9" width="19.7109375" style="1" bestFit="1" customWidth="1"/>
    <col min="10" max="11" width="16.140625" style="1" bestFit="1" customWidth="1"/>
    <col min="12" max="12" width="18" style="1" bestFit="1" customWidth="1"/>
    <col min="13" max="13" width="9.140625" style="1" bestFit="1" customWidth="1"/>
    <col min="14" max="14" width="11" style="1" customWidth="1"/>
    <col min="15" max="15" width="6.140625" style="1" customWidth="1"/>
    <col min="16" max="16" width="23.42578125" style="1" bestFit="1" customWidth="1"/>
    <col min="17" max="18" width="21.28515625" style="1" bestFit="1" customWidth="1"/>
    <col min="19" max="16384" width="8.7109375" style="1"/>
  </cols>
  <sheetData>
    <row r="1" spans="1:18" x14ac:dyDescent="0.25">
      <c r="A1" s="222" t="s">
        <v>7</v>
      </c>
      <c r="B1" s="223"/>
      <c r="C1" s="223"/>
      <c r="D1" s="224" t="s">
        <v>346</v>
      </c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8" x14ac:dyDescent="0.25">
      <c r="A2" s="222" t="s">
        <v>2</v>
      </c>
      <c r="B2" s="223"/>
      <c r="C2" s="223"/>
      <c r="D2" s="224" t="s">
        <v>351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</row>
    <row r="3" spans="1:18" x14ac:dyDescent="0.25">
      <c r="A3" s="222" t="s">
        <v>3</v>
      </c>
      <c r="B3" s="223"/>
      <c r="C3" s="223"/>
      <c r="D3" s="224" t="s">
        <v>347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</row>
    <row r="4" spans="1:18" x14ac:dyDescent="0.25">
      <c r="A4" s="222" t="s">
        <v>4</v>
      </c>
      <c r="B4" s="223"/>
      <c r="C4" s="223"/>
      <c r="D4" s="224" t="s">
        <v>348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</row>
    <row r="5" spans="1:18" x14ac:dyDescent="0.25">
      <c r="A5" s="222" t="s">
        <v>5</v>
      </c>
      <c r="B5" s="223"/>
      <c r="C5" s="223"/>
      <c r="D5" s="224" t="s">
        <v>349</v>
      </c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</row>
    <row r="6" spans="1:18" x14ac:dyDescent="0.25">
      <c r="A6" s="222" t="s">
        <v>8</v>
      </c>
      <c r="B6" s="223"/>
      <c r="C6" s="223"/>
      <c r="D6" s="224" t="s">
        <v>350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</row>
    <row r="7" spans="1:18" ht="19.5" customHeight="1" x14ac:dyDescent="0.25">
      <c r="A7" s="228" t="s">
        <v>6</v>
      </c>
      <c r="B7" s="229"/>
      <c r="C7" s="230"/>
      <c r="D7" s="224">
        <v>7</v>
      </c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</row>
    <row r="8" spans="1:18" s="2" customFormat="1" ht="42.75" x14ac:dyDescent="0.25">
      <c r="A8" s="82" t="s">
        <v>63</v>
      </c>
      <c r="B8" s="82" t="s">
        <v>64</v>
      </c>
      <c r="C8" s="82" t="s">
        <v>65</v>
      </c>
      <c r="D8" s="82" t="s">
        <v>66</v>
      </c>
      <c r="E8" s="82" t="s">
        <v>67</v>
      </c>
      <c r="F8" s="82" t="s">
        <v>68</v>
      </c>
      <c r="G8" s="82" t="s">
        <v>69</v>
      </c>
      <c r="H8" s="82" t="s">
        <v>70</v>
      </c>
      <c r="I8" s="82" t="s">
        <v>71</v>
      </c>
      <c r="J8" s="82" t="s">
        <v>72</v>
      </c>
      <c r="K8" s="8" t="s">
        <v>73</v>
      </c>
      <c r="L8" s="82" t="s">
        <v>74</v>
      </c>
      <c r="M8" s="227" t="s">
        <v>75</v>
      </c>
      <c r="N8" s="227"/>
      <c r="O8" s="227"/>
      <c r="P8" s="8" t="s">
        <v>60</v>
      </c>
      <c r="Q8" s="8" t="s">
        <v>61</v>
      </c>
      <c r="R8" s="8" t="s">
        <v>62</v>
      </c>
    </row>
    <row r="9" spans="1:18" s="3" customFormat="1" ht="15" customHeight="1" x14ac:dyDescent="0.25">
      <c r="A9" s="84" t="s">
        <v>98</v>
      </c>
      <c r="B9" s="84" t="s">
        <v>12</v>
      </c>
      <c r="C9" s="84" t="s">
        <v>46</v>
      </c>
      <c r="D9" s="84" t="s">
        <v>44</v>
      </c>
      <c r="E9" s="85" t="s">
        <v>19</v>
      </c>
      <c r="F9" s="85" t="s">
        <v>0</v>
      </c>
      <c r="G9" s="85">
        <v>0</v>
      </c>
      <c r="H9" s="85"/>
      <c r="I9" s="85" t="s">
        <v>1</v>
      </c>
      <c r="J9" s="85">
        <v>0</v>
      </c>
      <c r="K9" s="85"/>
      <c r="L9" s="86" t="s">
        <v>358</v>
      </c>
      <c r="M9" s="84"/>
      <c r="N9" s="84"/>
      <c r="O9" s="84"/>
      <c r="P9" s="84" t="s">
        <v>28</v>
      </c>
      <c r="Q9" s="84" t="s">
        <v>35</v>
      </c>
      <c r="R9" s="84" t="s">
        <v>36</v>
      </c>
    </row>
    <row r="10" spans="1:18" s="12" customFormat="1" ht="15" customHeight="1" x14ac:dyDescent="0.25">
      <c r="A10" s="25" t="s">
        <v>111</v>
      </c>
      <c r="B10" s="87"/>
      <c r="C10" s="88"/>
      <c r="D10" s="88"/>
      <c r="E10" s="89"/>
      <c r="F10" s="89"/>
      <c r="G10" s="89"/>
      <c r="H10" s="89"/>
      <c r="I10" s="89"/>
      <c r="J10" s="89"/>
      <c r="K10" s="89"/>
      <c r="L10" s="90"/>
      <c r="M10" s="88"/>
      <c r="N10" s="88"/>
      <c r="O10" s="88"/>
      <c r="P10" s="88"/>
      <c r="Q10" s="84"/>
      <c r="R10" s="84"/>
    </row>
    <row r="11" spans="1:18" s="4" customFormat="1" ht="15" customHeight="1" x14ac:dyDescent="0.25">
      <c r="A11" s="88" t="s">
        <v>112</v>
      </c>
      <c r="B11" s="84" t="s">
        <v>113</v>
      </c>
      <c r="C11" s="88" t="s">
        <v>119</v>
      </c>
      <c r="D11" s="88" t="s">
        <v>338</v>
      </c>
      <c r="E11" s="89" t="s">
        <v>86</v>
      </c>
      <c r="F11" s="89" t="s">
        <v>22</v>
      </c>
      <c r="G11" s="89">
        <v>3</v>
      </c>
      <c r="H11" s="89">
        <v>3</v>
      </c>
      <c r="I11" s="89" t="s">
        <v>1</v>
      </c>
      <c r="J11" s="89">
        <v>4</v>
      </c>
      <c r="K11" s="89"/>
      <c r="L11" s="90">
        <v>1</v>
      </c>
      <c r="M11" s="88"/>
      <c r="N11" s="88"/>
      <c r="O11" s="88"/>
      <c r="P11" s="84" t="s">
        <v>118</v>
      </c>
      <c r="Q11" s="88" t="s">
        <v>116</v>
      </c>
      <c r="R11" s="88" t="s">
        <v>117</v>
      </c>
    </row>
    <row r="12" spans="1:18" s="4" customFormat="1" ht="15" customHeight="1" x14ac:dyDescent="0.25">
      <c r="A12" s="88" t="s">
        <v>120</v>
      </c>
      <c r="B12" s="84" t="s">
        <v>121</v>
      </c>
      <c r="C12" s="88" t="s">
        <v>126</v>
      </c>
      <c r="D12" s="88" t="s">
        <v>338</v>
      </c>
      <c r="E12" s="89" t="s">
        <v>86</v>
      </c>
      <c r="F12" s="89" t="s">
        <v>0</v>
      </c>
      <c r="G12" s="89">
        <v>3</v>
      </c>
      <c r="H12" s="89">
        <v>3</v>
      </c>
      <c r="I12" s="89" t="s">
        <v>1</v>
      </c>
      <c r="J12" s="89">
        <v>4</v>
      </c>
      <c r="K12" s="89"/>
      <c r="L12" s="90">
        <v>2</v>
      </c>
      <c r="M12" s="88"/>
      <c r="N12" s="88"/>
      <c r="O12" s="88"/>
      <c r="P12" s="84" t="s">
        <v>125</v>
      </c>
      <c r="Q12" s="88" t="s">
        <v>123</v>
      </c>
      <c r="R12" s="88" t="s">
        <v>124</v>
      </c>
    </row>
    <row r="13" spans="1:18" s="4" customFormat="1" ht="15" customHeight="1" x14ac:dyDescent="0.25">
      <c r="A13" s="88" t="s">
        <v>127</v>
      </c>
      <c r="B13" s="84" t="s">
        <v>128</v>
      </c>
      <c r="C13" s="88" t="s">
        <v>357</v>
      </c>
      <c r="D13" s="88" t="s">
        <v>338</v>
      </c>
      <c r="E13" s="89" t="s">
        <v>83</v>
      </c>
      <c r="F13" s="89" t="s">
        <v>22</v>
      </c>
      <c r="G13" s="89"/>
      <c r="H13" s="89">
        <v>3</v>
      </c>
      <c r="I13" s="89" t="s">
        <v>1</v>
      </c>
      <c r="J13" s="89">
        <v>2</v>
      </c>
      <c r="K13" s="89"/>
      <c r="L13" s="90">
        <v>3</v>
      </c>
      <c r="M13" s="88"/>
      <c r="N13" s="88"/>
      <c r="O13" s="88"/>
      <c r="P13" s="84" t="s">
        <v>131</v>
      </c>
      <c r="Q13" s="88" t="s">
        <v>129</v>
      </c>
      <c r="R13" s="88" t="s">
        <v>130</v>
      </c>
    </row>
    <row r="14" spans="1:18" s="4" customFormat="1" ht="15" customHeight="1" x14ac:dyDescent="0.25">
      <c r="A14" s="88" t="s">
        <v>132</v>
      </c>
      <c r="B14" s="84" t="s">
        <v>133</v>
      </c>
      <c r="C14" s="88" t="s">
        <v>136</v>
      </c>
      <c r="D14" s="88" t="s">
        <v>338</v>
      </c>
      <c r="E14" s="89" t="s">
        <v>80</v>
      </c>
      <c r="F14" s="89" t="s">
        <v>22</v>
      </c>
      <c r="G14" s="89">
        <v>3</v>
      </c>
      <c r="H14" s="89"/>
      <c r="I14" s="89" t="s">
        <v>1</v>
      </c>
      <c r="J14" s="89">
        <v>2</v>
      </c>
      <c r="K14" s="89"/>
      <c r="L14" s="90">
        <v>8</v>
      </c>
      <c r="M14" s="88"/>
      <c r="N14" s="88"/>
      <c r="O14" s="88"/>
      <c r="P14" s="84" t="s">
        <v>234</v>
      </c>
      <c r="Q14" s="88" t="s">
        <v>134</v>
      </c>
      <c r="R14" s="88" t="s">
        <v>135</v>
      </c>
    </row>
    <row r="15" spans="1:18" s="4" customFormat="1" ht="15" customHeight="1" x14ac:dyDescent="0.25">
      <c r="A15" s="26" t="s">
        <v>355</v>
      </c>
      <c r="B15" s="87"/>
      <c r="C15" s="88"/>
      <c r="D15" s="88"/>
      <c r="E15" s="89"/>
      <c r="F15" s="89"/>
      <c r="G15" s="89"/>
      <c r="H15" s="89"/>
      <c r="I15" s="89"/>
      <c r="J15" s="89"/>
      <c r="K15" s="89"/>
      <c r="L15" s="90"/>
      <c r="M15" s="88"/>
      <c r="N15" s="88"/>
      <c r="O15" s="88"/>
      <c r="P15" s="84"/>
      <c r="Q15" s="88"/>
      <c r="R15" s="88"/>
    </row>
    <row r="16" spans="1:18" s="4" customFormat="1" ht="15" customHeight="1" x14ac:dyDescent="0.25">
      <c r="A16" s="25" t="s">
        <v>339</v>
      </c>
      <c r="B16" s="87"/>
      <c r="C16" s="88"/>
      <c r="D16" s="88"/>
      <c r="E16" s="89"/>
      <c r="F16" s="89"/>
      <c r="G16" s="89"/>
      <c r="H16" s="89"/>
      <c r="I16" s="89"/>
      <c r="J16" s="89"/>
      <c r="K16" s="89"/>
      <c r="L16" s="90"/>
      <c r="M16" s="88"/>
      <c r="N16" s="88"/>
      <c r="O16" s="88"/>
      <c r="P16" s="84"/>
      <c r="Q16" s="88"/>
      <c r="R16" s="88"/>
    </row>
    <row r="17" spans="1:18" s="4" customFormat="1" ht="15" customHeight="1" x14ac:dyDescent="0.25">
      <c r="A17" s="88" t="s">
        <v>140</v>
      </c>
      <c r="B17" s="84" t="s">
        <v>141</v>
      </c>
      <c r="C17" s="88" t="s">
        <v>145</v>
      </c>
      <c r="D17" s="88" t="s">
        <v>340</v>
      </c>
      <c r="E17" s="89" t="s">
        <v>86</v>
      </c>
      <c r="F17" s="89" t="s">
        <v>0</v>
      </c>
      <c r="G17" s="89">
        <v>4</v>
      </c>
      <c r="H17" s="89">
        <v>3</v>
      </c>
      <c r="I17" s="89" t="s">
        <v>1</v>
      </c>
      <c r="J17" s="89">
        <v>5</v>
      </c>
      <c r="K17" s="89"/>
      <c r="L17" s="90">
        <v>1</v>
      </c>
      <c r="M17" s="88"/>
      <c r="N17" s="88"/>
      <c r="O17" s="88"/>
      <c r="P17" s="84" t="s">
        <v>144</v>
      </c>
      <c r="Q17" s="88" t="s">
        <v>142</v>
      </c>
      <c r="R17" s="88" t="s">
        <v>143</v>
      </c>
    </row>
    <row r="18" spans="1:18" s="4" customFormat="1" ht="15" customHeight="1" x14ac:dyDescent="0.25">
      <c r="A18" s="88" t="s">
        <v>146</v>
      </c>
      <c r="B18" s="84" t="s">
        <v>147</v>
      </c>
      <c r="C18" s="88" t="s">
        <v>150</v>
      </c>
      <c r="D18" s="88" t="s">
        <v>340</v>
      </c>
      <c r="E18" s="89" t="s">
        <v>90</v>
      </c>
      <c r="F18" s="89" t="s">
        <v>22</v>
      </c>
      <c r="G18" s="89"/>
      <c r="H18" s="89">
        <v>6</v>
      </c>
      <c r="I18" s="89" t="s">
        <v>1</v>
      </c>
      <c r="J18" s="89">
        <v>4</v>
      </c>
      <c r="K18" s="89"/>
      <c r="L18" s="90">
        <v>2</v>
      </c>
      <c r="M18" s="88"/>
      <c r="N18" s="88"/>
      <c r="O18" s="88"/>
      <c r="P18" s="84" t="s">
        <v>144</v>
      </c>
      <c r="Q18" s="88" t="s">
        <v>148</v>
      </c>
      <c r="R18" s="88" t="s">
        <v>149</v>
      </c>
    </row>
    <row r="19" spans="1:18" s="4" customFormat="1" ht="15" customHeight="1" x14ac:dyDescent="0.25">
      <c r="A19" s="88" t="s">
        <v>151</v>
      </c>
      <c r="B19" s="84" t="s">
        <v>152</v>
      </c>
      <c r="C19" s="88" t="s">
        <v>156</v>
      </c>
      <c r="D19" s="88" t="s">
        <v>340</v>
      </c>
      <c r="E19" s="89" t="s">
        <v>86</v>
      </c>
      <c r="F19" s="89" t="s">
        <v>0</v>
      </c>
      <c r="G19" s="89">
        <v>3</v>
      </c>
      <c r="H19" s="89">
        <v>3</v>
      </c>
      <c r="I19" s="89" t="s">
        <v>1</v>
      </c>
      <c r="J19" s="89">
        <v>4</v>
      </c>
      <c r="K19" s="89"/>
      <c r="L19" s="90">
        <v>3</v>
      </c>
      <c r="M19" s="88"/>
      <c r="N19" s="88"/>
      <c r="O19" s="88"/>
      <c r="P19" s="84" t="s">
        <v>155</v>
      </c>
      <c r="Q19" s="88" t="s">
        <v>153</v>
      </c>
      <c r="R19" s="88" t="s">
        <v>154</v>
      </c>
    </row>
    <row r="20" spans="1:18" s="4" customFormat="1" ht="15" customHeight="1" x14ac:dyDescent="0.25">
      <c r="A20" s="88" t="s">
        <v>157</v>
      </c>
      <c r="B20" s="84" t="s">
        <v>158</v>
      </c>
      <c r="C20" s="88" t="s">
        <v>161</v>
      </c>
      <c r="D20" s="88" t="s">
        <v>340</v>
      </c>
      <c r="E20" s="89" t="s">
        <v>80</v>
      </c>
      <c r="F20" s="89" t="s">
        <v>0</v>
      </c>
      <c r="G20" s="89">
        <v>3</v>
      </c>
      <c r="H20" s="89"/>
      <c r="I20" s="89" t="s">
        <v>1</v>
      </c>
      <c r="J20" s="89">
        <v>2</v>
      </c>
      <c r="K20" s="89"/>
      <c r="L20" s="90">
        <v>3</v>
      </c>
      <c r="M20" s="88"/>
      <c r="N20" s="88"/>
      <c r="O20" s="88"/>
      <c r="P20" s="84" t="s">
        <v>144</v>
      </c>
      <c r="Q20" s="88" t="s">
        <v>159</v>
      </c>
      <c r="R20" s="88" t="s">
        <v>160</v>
      </c>
    </row>
    <row r="21" spans="1:18" s="4" customFormat="1" ht="15" customHeight="1" x14ac:dyDescent="0.25">
      <c r="A21" s="88" t="s">
        <v>162</v>
      </c>
      <c r="B21" s="84" t="s">
        <v>163</v>
      </c>
      <c r="C21" s="88" t="s">
        <v>363</v>
      </c>
      <c r="D21" s="88" t="s">
        <v>340</v>
      </c>
      <c r="E21" s="89" t="s">
        <v>90</v>
      </c>
      <c r="F21" s="89" t="s">
        <v>22</v>
      </c>
      <c r="G21" s="89"/>
      <c r="H21" s="89">
        <v>6</v>
      </c>
      <c r="I21" s="89" t="s">
        <v>1</v>
      </c>
      <c r="J21" s="89">
        <v>4</v>
      </c>
      <c r="K21" s="89"/>
      <c r="L21" s="90">
        <v>4</v>
      </c>
      <c r="M21" s="79" t="s">
        <v>146</v>
      </c>
      <c r="N21" s="79"/>
      <c r="O21" s="79"/>
      <c r="P21" s="84" t="s">
        <v>144</v>
      </c>
      <c r="Q21" s="88" t="s">
        <v>159</v>
      </c>
      <c r="R21" s="88" t="s">
        <v>160</v>
      </c>
    </row>
    <row r="22" spans="1:18" s="4" customFormat="1" ht="15" customHeight="1" x14ac:dyDescent="0.25">
      <c r="A22" s="88" t="s">
        <v>165</v>
      </c>
      <c r="B22" s="84" t="s">
        <v>166</v>
      </c>
      <c r="C22" s="88" t="s">
        <v>167</v>
      </c>
      <c r="D22" s="88" t="s">
        <v>340</v>
      </c>
      <c r="E22" s="89" t="s">
        <v>86</v>
      </c>
      <c r="F22" s="89" t="s">
        <v>0</v>
      </c>
      <c r="G22" s="89">
        <v>3</v>
      </c>
      <c r="H22" s="89">
        <v>3</v>
      </c>
      <c r="I22" s="89" t="s">
        <v>1</v>
      </c>
      <c r="J22" s="89">
        <v>4</v>
      </c>
      <c r="K22" s="89"/>
      <c r="L22" s="90">
        <v>4</v>
      </c>
      <c r="M22" s="79"/>
      <c r="N22" s="79"/>
      <c r="O22" s="79"/>
      <c r="P22" s="84" t="s">
        <v>144</v>
      </c>
      <c r="Q22" s="88" t="s">
        <v>159</v>
      </c>
      <c r="R22" s="88" t="s">
        <v>160</v>
      </c>
    </row>
    <row r="23" spans="1:18" s="4" customFormat="1" ht="15" customHeight="1" x14ac:dyDescent="0.25">
      <c r="A23" s="88" t="s">
        <v>168</v>
      </c>
      <c r="B23" s="84" t="s">
        <v>169</v>
      </c>
      <c r="C23" s="88" t="s">
        <v>172</v>
      </c>
      <c r="D23" s="88" t="s">
        <v>340</v>
      </c>
      <c r="E23" s="89" t="s">
        <v>86</v>
      </c>
      <c r="F23" s="89" t="s">
        <v>0</v>
      </c>
      <c r="G23" s="89">
        <v>4</v>
      </c>
      <c r="H23" s="89">
        <v>2</v>
      </c>
      <c r="I23" s="89" t="s">
        <v>1</v>
      </c>
      <c r="J23" s="89">
        <v>4</v>
      </c>
      <c r="K23" s="89"/>
      <c r="L23" s="90">
        <v>5</v>
      </c>
      <c r="M23" s="79"/>
      <c r="N23" s="79"/>
      <c r="O23" s="79"/>
      <c r="P23" s="84" t="s">
        <v>131</v>
      </c>
      <c r="Q23" s="88" t="s">
        <v>170</v>
      </c>
      <c r="R23" s="88" t="s">
        <v>171</v>
      </c>
    </row>
    <row r="24" spans="1:18" s="4" customFormat="1" ht="15" customHeight="1" x14ac:dyDescent="0.25">
      <c r="A24" s="88" t="s">
        <v>173</v>
      </c>
      <c r="B24" s="84" t="s">
        <v>174</v>
      </c>
      <c r="C24" s="88" t="s">
        <v>175</v>
      </c>
      <c r="D24" s="88" t="s">
        <v>340</v>
      </c>
      <c r="E24" s="89" t="s">
        <v>90</v>
      </c>
      <c r="F24" s="89" t="s">
        <v>22</v>
      </c>
      <c r="G24" s="89"/>
      <c r="H24" s="89">
        <v>6</v>
      </c>
      <c r="I24" s="89" t="s">
        <v>1</v>
      </c>
      <c r="J24" s="89">
        <v>4</v>
      </c>
      <c r="K24" s="89"/>
      <c r="L24" s="90">
        <v>5</v>
      </c>
      <c r="M24" s="79" t="s">
        <v>146</v>
      </c>
      <c r="N24" s="79"/>
      <c r="O24" s="79"/>
      <c r="P24" s="84" t="s">
        <v>155</v>
      </c>
      <c r="Q24" s="88" t="s">
        <v>153</v>
      </c>
      <c r="R24" s="88" t="s">
        <v>154</v>
      </c>
    </row>
    <row r="25" spans="1:18" s="4" customFormat="1" ht="15" customHeight="1" x14ac:dyDescent="0.25">
      <c r="A25" s="88" t="s">
        <v>176</v>
      </c>
      <c r="B25" s="84" t="s">
        <v>177</v>
      </c>
      <c r="C25" s="88" t="s">
        <v>337</v>
      </c>
      <c r="D25" s="88" t="s">
        <v>340</v>
      </c>
      <c r="E25" s="89" t="s">
        <v>86</v>
      </c>
      <c r="F25" s="89" t="s">
        <v>0</v>
      </c>
      <c r="G25" s="89">
        <v>3</v>
      </c>
      <c r="H25" s="89">
        <v>2</v>
      </c>
      <c r="I25" s="89" t="s">
        <v>1</v>
      </c>
      <c r="J25" s="89">
        <v>3</v>
      </c>
      <c r="K25" s="89"/>
      <c r="L25" s="90">
        <v>6</v>
      </c>
      <c r="M25" s="79"/>
      <c r="N25" s="79"/>
      <c r="O25" s="79"/>
      <c r="P25" s="84" t="s">
        <v>131</v>
      </c>
      <c r="Q25" s="88" t="s">
        <v>178</v>
      </c>
      <c r="R25" s="88" t="s">
        <v>179</v>
      </c>
    </row>
    <row r="26" spans="1:18" s="4" customFormat="1" ht="15" customHeight="1" x14ac:dyDescent="0.25">
      <c r="A26" s="88" t="s">
        <v>181</v>
      </c>
      <c r="B26" s="84" t="s">
        <v>182</v>
      </c>
      <c r="C26" s="88" t="s">
        <v>186</v>
      </c>
      <c r="D26" s="88" t="s">
        <v>340</v>
      </c>
      <c r="E26" s="89" t="s">
        <v>86</v>
      </c>
      <c r="F26" s="89" t="s">
        <v>0</v>
      </c>
      <c r="G26" s="89">
        <v>4</v>
      </c>
      <c r="H26" s="89">
        <v>2</v>
      </c>
      <c r="I26" s="89" t="s">
        <v>1</v>
      </c>
      <c r="J26" s="89">
        <v>4</v>
      </c>
      <c r="K26" s="89"/>
      <c r="L26" s="90">
        <v>7</v>
      </c>
      <c r="M26" s="79"/>
      <c r="N26" s="79"/>
      <c r="O26" s="79"/>
      <c r="P26" s="84" t="s">
        <v>185</v>
      </c>
      <c r="Q26" s="88" t="s">
        <v>183</v>
      </c>
      <c r="R26" s="88" t="s">
        <v>184</v>
      </c>
    </row>
    <row r="27" spans="1:18" s="4" customFormat="1" ht="15" customHeight="1" x14ac:dyDescent="0.25">
      <c r="A27" s="88" t="s">
        <v>187</v>
      </c>
      <c r="B27" s="84" t="s">
        <v>188</v>
      </c>
      <c r="C27" s="88" t="s">
        <v>191</v>
      </c>
      <c r="D27" s="88" t="s">
        <v>340</v>
      </c>
      <c r="E27" s="89" t="s">
        <v>80</v>
      </c>
      <c r="F27" s="89" t="s">
        <v>0</v>
      </c>
      <c r="G27" s="89">
        <v>3</v>
      </c>
      <c r="H27" s="89"/>
      <c r="I27" s="89" t="s">
        <v>1</v>
      </c>
      <c r="J27" s="89">
        <v>2</v>
      </c>
      <c r="K27" s="89"/>
      <c r="L27" s="90">
        <v>7</v>
      </c>
      <c r="M27" s="79"/>
      <c r="N27" s="79"/>
      <c r="O27" s="79"/>
      <c r="P27" s="84" t="s">
        <v>155</v>
      </c>
      <c r="Q27" s="88" t="s">
        <v>189</v>
      </c>
      <c r="R27" s="88" t="s">
        <v>190</v>
      </c>
    </row>
    <row r="28" spans="1:18" s="4" customFormat="1" ht="15" customHeight="1" x14ac:dyDescent="0.25">
      <c r="A28" s="88" t="s">
        <v>192</v>
      </c>
      <c r="B28" s="84" t="s">
        <v>356</v>
      </c>
      <c r="C28" s="88" t="s">
        <v>193</v>
      </c>
      <c r="D28" s="88" t="s">
        <v>340</v>
      </c>
      <c r="E28" s="89" t="s">
        <v>90</v>
      </c>
      <c r="F28" s="89" t="s">
        <v>22</v>
      </c>
      <c r="G28" s="89"/>
      <c r="H28" s="89">
        <v>7</v>
      </c>
      <c r="I28" s="89" t="s">
        <v>1</v>
      </c>
      <c r="J28" s="89">
        <v>5</v>
      </c>
      <c r="K28" s="89"/>
      <c r="L28" s="90">
        <v>8</v>
      </c>
      <c r="M28" s="79" t="s">
        <v>146</v>
      </c>
      <c r="N28" s="79"/>
      <c r="O28" s="79"/>
      <c r="P28" s="84" t="s">
        <v>131</v>
      </c>
      <c r="Q28" s="88" t="s">
        <v>178</v>
      </c>
      <c r="R28" s="88" t="s">
        <v>179</v>
      </c>
    </row>
    <row r="29" spans="1:18" s="4" customFormat="1" ht="15" customHeight="1" x14ac:dyDescent="0.25">
      <c r="A29" s="88" t="s">
        <v>194</v>
      </c>
      <c r="B29" s="84" t="s">
        <v>195</v>
      </c>
      <c r="C29" s="88" t="s">
        <v>198</v>
      </c>
      <c r="D29" s="88" t="s">
        <v>340</v>
      </c>
      <c r="E29" s="89" t="s">
        <v>80</v>
      </c>
      <c r="F29" s="89" t="s">
        <v>0</v>
      </c>
      <c r="G29" s="89">
        <v>4</v>
      </c>
      <c r="H29" s="89"/>
      <c r="I29" s="89" t="s">
        <v>1</v>
      </c>
      <c r="J29" s="89">
        <v>2</v>
      </c>
      <c r="K29" s="89"/>
      <c r="L29" s="90">
        <v>9</v>
      </c>
      <c r="M29" s="88"/>
      <c r="N29" s="88"/>
      <c r="O29" s="88"/>
      <c r="P29" s="84" t="s">
        <v>185</v>
      </c>
      <c r="Q29" s="88" t="s">
        <v>196</v>
      </c>
      <c r="R29" s="88" t="s">
        <v>197</v>
      </c>
    </row>
    <row r="30" spans="1:18" s="4" customFormat="1" ht="15" customHeight="1" x14ac:dyDescent="0.25">
      <c r="A30" s="88" t="s">
        <v>199</v>
      </c>
      <c r="B30" s="84" t="s">
        <v>200</v>
      </c>
      <c r="C30" s="88" t="s">
        <v>204</v>
      </c>
      <c r="D30" s="88" t="s">
        <v>340</v>
      </c>
      <c r="E30" s="89" t="s">
        <v>83</v>
      </c>
      <c r="F30" s="89" t="s">
        <v>20</v>
      </c>
      <c r="G30" s="89"/>
      <c r="H30" s="89">
        <v>1</v>
      </c>
      <c r="I30" s="89" t="s">
        <v>1</v>
      </c>
      <c r="J30" s="89">
        <v>1</v>
      </c>
      <c r="K30" s="89"/>
      <c r="L30" s="90">
        <v>9</v>
      </c>
      <c r="M30" s="88"/>
      <c r="N30" s="88"/>
      <c r="O30" s="88"/>
      <c r="P30" s="84" t="s">
        <v>155</v>
      </c>
      <c r="Q30" s="88" t="s">
        <v>202</v>
      </c>
      <c r="R30" s="88" t="s">
        <v>203</v>
      </c>
    </row>
    <row r="31" spans="1:18" s="4" customFormat="1" ht="15" customHeight="1" x14ac:dyDescent="0.25">
      <c r="A31" s="88" t="s">
        <v>205</v>
      </c>
      <c r="B31" s="84" t="s">
        <v>206</v>
      </c>
      <c r="C31" s="88" t="s">
        <v>209</v>
      </c>
      <c r="D31" s="88" t="s">
        <v>340</v>
      </c>
      <c r="E31" s="89" t="s">
        <v>80</v>
      </c>
      <c r="F31" s="89" t="s">
        <v>0</v>
      </c>
      <c r="G31" s="89">
        <v>3</v>
      </c>
      <c r="H31" s="89"/>
      <c r="I31" s="89" t="s">
        <v>1</v>
      </c>
      <c r="J31" s="89">
        <v>2</v>
      </c>
      <c r="K31" s="89"/>
      <c r="L31" s="90">
        <v>9</v>
      </c>
      <c r="M31" s="88"/>
      <c r="N31" s="88"/>
      <c r="O31" s="88"/>
      <c r="P31" s="84" t="s">
        <v>131</v>
      </c>
      <c r="Q31" s="88" t="s">
        <v>207</v>
      </c>
      <c r="R31" s="88" t="s">
        <v>208</v>
      </c>
    </row>
    <row r="32" spans="1:18" s="4" customFormat="1" ht="15" customHeight="1" x14ac:dyDescent="0.25">
      <c r="A32" s="25" t="s">
        <v>210</v>
      </c>
      <c r="B32" s="87"/>
      <c r="C32" s="88"/>
      <c r="D32" s="88"/>
      <c r="E32" s="89"/>
      <c r="F32" s="89"/>
      <c r="G32" s="89"/>
      <c r="H32" s="89"/>
      <c r="I32" s="89"/>
      <c r="J32" s="89"/>
      <c r="K32" s="89"/>
      <c r="L32" s="90"/>
      <c r="M32" s="88"/>
      <c r="N32" s="88"/>
      <c r="O32" s="88"/>
      <c r="P32" s="84"/>
      <c r="Q32" s="88"/>
      <c r="R32" s="88"/>
    </row>
    <row r="33" spans="1:18" s="4" customFormat="1" ht="15" customHeight="1" x14ac:dyDescent="0.25">
      <c r="A33" s="88" t="s">
        <v>211</v>
      </c>
      <c r="B33" s="84" t="s">
        <v>341</v>
      </c>
      <c r="C33" s="88" t="s">
        <v>215</v>
      </c>
      <c r="D33" s="88" t="s">
        <v>340</v>
      </c>
      <c r="E33" s="89" t="s">
        <v>83</v>
      </c>
      <c r="F33" s="89" t="s">
        <v>20</v>
      </c>
      <c r="G33" s="89"/>
      <c r="H33" s="89">
        <v>3</v>
      </c>
      <c r="I33" s="91" t="s">
        <v>37</v>
      </c>
      <c r="J33" s="89">
        <v>2</v>
      </c>
      <c r="K33" s="89"/>
      <c r="L33" s="90">
        <v>1</v>
      </c>
      <c r="M33" s="88"/>
      <c r="N33" s="88"/>
      <c r="O33" s="88"/>
      <c r="P33" s="84" t="s">
        <v>155</v>
      </c>
      <c r="Q33" s="88" t="s">
        <v>213</v>
      </c>
      <c r="R33" s="88" t="s">
        <v>214</v>
      </c>
    </row>
    <row r="34" spans="1:18" s="4" customFormat="1" ht="15" customHeight="1" x14ac:dyDescent="0.25">
      <c r="A34" s="88" t="s">
        <v>216</v>
      </c>
      <c r="B34" s="84" t="s">
        <v>217</v>
      </c>
      <c r="C34" s="88" t="s">
        <v>220</v>
      </c>
      <c r="D34" s="88" t="s">
        <v>340</v>
      </c>
      <c r="E34" s="89" t="s">
        <v>83</v>
      </c>
      <c r="F34" s="89" t="s">
        <v>22</v>
      </c>
      <c r="G34" s="89"/>
      <c r="H34" s="89">
        <v>2</v>
      </c>
      <c r="I34" s="91" t="s">
        <v>37</v>
      </c>
      <c r="J34" s="89">
        <v>1</v>
      </c>
      <c r="K34" s="89"/>
      <c r="L34" s="90">
        <v>1</v>
      </c>
      <c r="M34" s="88"/>
      <c r="N34" s="88"/>
      <c r="O34" s="88"/>
      <c r="P34" s="84" t="s">
        <v>144</v>
      </c>
      <c r="Q34" s="88" t="s">
        <v>218</v>
      </c>
      <c r="R34" s="88" t="s">
        <v>219</v>
      </c>
    </row>
    <row r="35" spans="1:18" s="4" customFormat="1" ht="15" customHeight="1" x14ac:dyDescent="0.25">
      <c r="A35" s="88" t="s">
        <v>221</v>
      </c>
      <c r="B35" s="84" t="s">
        <v>343</v>
      </c>
      <c r="C35" s="88" t="s">
        <v>223</v>
      </c>
      <c r="D35" s="88" t="s">
        <v>340</v>
      </c>
      <c r="E35" s="89" t="s">
        <v>80</v>
      </c>
      <c r="F35" s="89" t="s">
        <v>0</v>
      </c>
      <c r="G35" s="89">
        <v>2</v>
      </c>
      <c r="H35" s="89"/>
      <c r="I35" s="91" t="s">
        <v>37</v>
      </c>
      <c r="J35" s="89">
        <v>1</v>
      </c>
      <c r="K35" s="89"/>
      <c r="L35" s="90">
        <v>1</v>
      </c>
      <c r="M35" s="88"/>
      <c r="N35" s="88"/>
      <c r="O35" s="88"/>
      <c r="P35" s="84" t="s">
        <v>155</v>
      </c>
      <c r="Q35" s="88" t="s">
        <v>213</v>
      </c>
      <c r="R35" s="88" t="s">
        <v>214</v>
      </c>
    </row>
    <row r="36" spans="1:18" s="4" customFormat="1" ht="15" customHeight="1" x14ac:dyDescent="0.25">
      <c r="A36" s="88" t="s">
        <v>224</v>
      </c>
      <c r="B36" s="84" t="s">
        <v>342</v>
      </c>
      <c r="C36" s="88" t="s">
        <v>229</v>
      </c>
      <c r="D36" s="88" t="s">
        <v>340</v>
      </c>
      <c r="E36" s="89" t="s">
        <v>83</v>
      </c>
      <c r="F36" s="89" t="s">
        <v>20</v>
      </c>
      <c r="G36" s="89"/>
      <c r="H36" s="89">
        <v>1</v>
      </c>
      <c r="I36" s="91" t="s">
        <v>37</v>
      </c>
      <c r="J36" s="89">
        <v>1</v>
      </c>
      <c r="K36" s="89"/>
      <c r="L36" s="90">
        <v>1</v>
      </c>
      <c r="M36" s="88"/>
      <c r="N36" s="88"/>
      <c r="O36" s="88"/>
      <c r="P36" s="84" t="s">
        <v>185</v>
      </c>
      <c r="Q36" s="88" t="s">
        <v>227</v>
      </c>
      <c r="R36" s="88" t="s">
        <v>228</v>
      </c>
    </row>
    <row r="37" spans="1:18" s="4" customFormat="1" ht="15" customHeight="1" x14ac:dyDescent="0.25">
      <c r="A37" s="88" t="s">
        <v>230</v>
      </c>
      <c r="B37" s="84" t="s">
        <v>231</v>
      </c>
      <c r="C37" s="88" t="s">
        <v>235</v>
      </c>
      <c r="D37" s="88" t="s">
        <v>340</v>
      </c>
      <c r="E37" s="89" t="s">
        <v>83</v>
      </c>
      <c r="F37" s="89" t="s">
        <v>22</v>
      </c>
      <c r="G37" s="89"/>
      <c r="H37" s="89">
        <v>3</v>
      </c>
      <c r="I37" s="91" t="s">
        <v>37</v>
      </c>
      <c r="J37" s="89">
        <v>2</v>
      </c>
      <c r="K37" s="89"/>
      <c r="L37" s="90">
        <v>8</v>
      </c>
      <c r="M37" s="88"/>
      <c r="N37" s="88"/>
      <c r="O37" s="88"/>
      <c r="P37" s="84" t="s">
        <v>234</v>
      </c>
      <c r="Q37" s="88" t="s">
        <v>232</v>
      </c>
      <c r="R37" s="88" t="s">
        <v>233</v>
      </c>
    </row>
    <row r="38" spans="1:18" s="4" customFormat="1" ht="15" customHeight="1" x14ac:dyDescent="0.25">
      <c r="A38" s="88" t="s">
        <v>236</v>
      </c>
      <c r="B38" s="84" t="s">
        <v>237</v>
      </c>
      <c r="C38" s="88" t="s">
        <v>240</v>
      </c>
      <c r="D38" s="88" t="s">
        <v>340</v>
      </c>
      <c r="E38" s="89" t="s">
        <v>80</v>
      </c>
      <c r="F38" s="89" t="s">
        <v>0</v>
      </c>
      <c r="G38" s="89">
        <v>3</v>
      </c>
      <c r="H38" s="89"/>
      <c r="I38" s="91" t="s">
        <v>37</v>
      </c>
      <c r="J38" s="89">
        <v>2</v>
      </c>
      <c r="K38" s="89"/>
      <c r="L38" s="90">
        <v>8</v>
      </c>
      <c r="M38" s="88"/>
      <c r="N38" s="88"/>
      <c r="O38" s="88"/>
      <c r="P38" s="84" t="s">
        <v>155</v>
      </c>
      <c r="Q38" s="88" t="s">
        <v>238</v>
      </c>
      <c r="R38" s="88" t="s">
        <v>239</v>
      </c>
    </row>
    <row r="39" spans="1:18" s="4" customFormat="1" ht="15" customHeight="1" x14ac:dyDescent="0.25">
      <c r="A39" s="88" t="s">
        <v>241</v>
      </c>
      <c r="B39" s="84" t="s">
        <v>242</v>
      </c>
      <c r="C39" s="88" t="s">
        <v>245</v>
      </c>
      <c r="D39" s="88" t="s">
        <v>340</v>
      </c>
      <c r="E39" s="89" t="s">
        <v>90</v>
      </c>
      <c r="F39" s="89" t="s">
        <v>22</v>
      </c>
      <c r="G39" s="89"/>
      <c r="H39" s="89">
        <v>6</v>
      </c>
      <c r="I39" s="91" t="s">
        <v>37</v>
      </c>
      <c r="J39" s="89">
        <v>4</v>
      </c>
      <c r="K39" s="89"/>
      <c r="L39" s="90">
        <v>8</v>
      </c>
      <c r="M39" s="88"/>
      <c r="N39" s="88"/>
      <c r="O39" s="88"/>
      <c r="P39" s="84" t="s">
        <v>131</v>
      </c>
      <c r="Q39" s="88" t="s">
        <v>243</v>
      </c>
      <c r="R39" s="88" t="s">
        <v>244</v>
      </c>
    </row>
    <row r="40" spans="1:18" s="4" customFormat="1" ht="15" customHeight="1" x14ac:dyDescent="0.25">
      <c r="A40" s="88" t="s">
        <v>246</v>
      </c>
      <c r="B40" s="84" t="s">
        <v>247</v>
      </c>
      <c r="C40" s="88" t="s">
        <v>361</v>
      </c>
      <c r="D40" s="88" t="s">
        <v>340</v>
      </c>
      <c r="E40" s="89" t="s">
        <v>80</v>
      </c>
      <c r="F40" s="89" t="s">
        <v>0</v>
      </c>
      <c r="G40" s="89">
        <v>3</v>
      </c>
      <c r="H40" s="89"/>
      <c r="I40" s="91" t="s">
        <v>37</v>
      </c>
      <c r="J40" s="89">
        <v>2</v>
      </c>
      <c r="K40" s="89"/>
      <c r="L40" s="90">
        <v>8</v>
      </c>
      <c r="M40" s="88"/>
      <c r="N40" s="88"/>
      <c r="O40" s="88"/>
      <c r="P40" s="84" t="s">
        <v>185</v>
      </c>
      <c r="Q40" s="88" t="s">
        <v>248</v>
      </c>
      <c r="R40" s="88" t="s">
        <v>249</v>
      </c>
    </row>
    <row r="41" spans="1:18" s="4" customFormat="1" ht="15" customHeight="1" x14ac:dyDescent="0.25">
      <c r="A41" s="88" t="s">
        <v>250</v>
      </c>
      <c r="B41" s="84" t="s">
        <v>251</v>
      </c>
      <c r="C41" s="88" t="s">
        <v>254</v>
      </c>
      <c r="D41" s="88" t="s">
        <v>340</v>
      </c>
      <c r="E41" s="89" t="s">
        <v>80</v>
      </c>
      <c r="F41" s="89" t="s">
        <v>0</v>
      </c>
      <c r="G41" s="89">
        <v>3</v>
      </c>
      <c r="H41" s="89"/>
      <c r="I41" s="91" t="s">
        <v>37</v>
      </c>
      <c r="J41" s="89">
        <v>2</v>
      </c>
      <c r="K41" s="89"/>
      <c r="L41" s="90">
        <v>8</v>
      </c>
      <c r="M41" s="88"/>
      <c r="N41" s="88"/>
      <c r="O41" s="88"/>
      <c r="P41" s="84" t="s">
        <v>155</v>
      </c>
      <c r="Q41" s="88" t="s">
        <v>252</v>
      </c>
      <c r="R41" s="88" t="s">
        <v>253</v>
      </c>
    </row>
    <row r="42" spans="1:18" s="4" customFormat="1" ht="15" customHeight="1" x14ac:dyDescent="0.25">
      <c r="A42" s="88" t="s">
        <v>255</v>
      </c>
      <c r="B42" s="84" t="s">
        <v>256</v>
      </c>
      <c r="C42" s="88" t="s">
        <v>259</v>
      </c>
      <c r="D42" s="88" t="s">
        <v>340</v>
      </c>
      <c r="E42" s="89" t="s">
        <v>80</v>
      </c>
      <c r="F42" s="89" t="s">
        <v>0</v>
      </c>
      <c r="G42" s="89">
        <v>3</v>
      </c>
      <c r="H42" s="89"/>
      <c r="I42" s="91" t="s">
        <v>37</v>
      </c>
      <c r="J42" s="89">
        <v>2</v>
      </c>
      <c r="K42" s="89"/>
      <c r="L42" s="90">
        <v>8</v>
      </c>
      <c r="M42" s="88"/>
      <c r="N42" s="88"/>
      <c r="O42" s="88"/>
      <c r="P42" s="84" t="s">
        <v>185</v>
      </c>
      <c r="Q42" s="88" t="s">
        <v>257</v>
      </c>
      <c r="R42" s="88" t="s">
        <v>258</v>
      </c>
    </row>
    <row r="43" spans="1:18" s="4" customFormat="1" ht="15" customHeight="1" x14ac:dyDescent="0.25">
      <c r="A43" s="88" t="s">
        <v>260</v>
      </c>
      <c r="B43" s="84" t="s">
        <v>261</v>
      </c>
      <c r="C43" s="88" t="s">
        <v>264</v>
      </c>
      <c r="D43" s="88" t="s">
        <v>340</v>
      </c>
      <c r="E43" s="89" t="s">
        <v>80</v>
      </c>
      <c r="F43" s="89" t="s">
        <v>0</v>
      </c>
      <c r="G43" s="89">
        <v>3</v>
      </c>
      <c r="H43" s="89"/>
      <c r="I43" s="91" t="s">
        <v>37</v>
      </c>
      <c r="J43" s="89">
        <v>2</v>
      </c>
      <c r="K43" s="89"/>
      <c r="L43" s="90">
        <v>8</v>
      </c>
      <c r="M43" s="88"/>
      <c r="N43" s="88"/>
      <c r="O43" s="88"/>
      <c r="P43" s="84" t="s">
        <v>131</v>
      </c>
      <c r="Q43" s="88" t="s">
        <v>262</v>
      </c>
      <c r="R43" s="88" t="s">
        <v>263</v>
      </c>
    </row>
    <row r="44" spans="1:18" s="4" customFormat="1" ht="15" customHeight="1" x14ac:dyDescent="0.25">
      <c r="A44" s="88" t="s">
        <v>265</v>
      </c>
      <c r="B44" s="84" t="s">
        <v>266</v>
      </c>
      <c r="C44" s="88" t="s">
        <v>269</v>
      </c>
      <c r="D44" s="88" t="s">
        <v>340</v>
      </c>
      <c r="E44" s="89" t="s">
        <v>80</v>
      </c>
      <c r="F44" s="89" t="s">
        <v>0</v>
      </c>
      <c r="G44" s="89">
        <v>3</v>
      </c>
      <c r="H44" s="89"/>
      <c r="I44" s="91" t="s">
        <v>37</v>
      </c>
      <c r="J44" s="89">
        <v>2</v>
      </c>
      <c r="K44" s="89"/>
      <c r="L44" s="90">
        <v>9</v>
      </c>
      <c r="M44" s="88"/>
      <c r="N44" s="88"/>
      <c r="O44" s="88"/>
      <c r="P44" s="84" t="s">
        <v>185</v>
      </c>
      <c r="Q44" s="88" t="s">
        <v>267</v>
      </c>
      <c r="R44" s="88" t="s">
        <v>268</v>
      </c>
    </row>
    <row r="45" spans="1:18" s="4" customFormat="1" ht="15" customHeight="1" x14ac:dyDescent="0.25">
      <c r="A45" s="88" t="s">
        <v>270</v>
      </c>
      <c r="B45" s="84" t="s">
        <v>271</v>
      </c>
      <c r="C45" s="88" t="s">
        <v>272</v>
      </c>
      <c r="D45" s="88" t="s">
        <v>340</v>
      </c>
      <c r="E45" s="89" t="s">
        <v>90</v>
      </c>
      <c r="F45" s="89" t="s">
        <v>22</v>
      </c>
      <c r="G45" s="89"/>
      <c r="H45" s="89">
        <v>6</v>
      </c>
      <c r="I45" s="91" t="s">
        <v>37</v>
      </c>
      <c r="J45" s="89">
        <v>4</v>
      </c>
      <c r="K45" s="89"/>
      <c r="L45" s="90">
        <v>9</v>
      </c>
      <c r="M45" s="88"/>
      <c r="N45" s="88"/>
      <c r="O45" s="88"/>
      <c r="P45" s="84" t="s">
        <v>185</v>
      </c>
      <c r="Q45" s="88" t="s">
        <v>227</v>
      </c>
      <c r="R45" s="88" t="s">
        <v>228</v>
      </c>
    </row>
    <row r="46" spans="1:18" s="4" customFormat="1" ht="15" customHeight="1" x14ac:dyDescent="0.25">
      <c r="A46" s="88" t="s">
        <v>273</v>
      </c>
      <c r="B46" s="84" t="s">
        <v>274</v>
      </c>
      <c r="C46" s="88" t="s">
        <v>277</v>
      </c>
      <c r="D46" s="88" t="s">
        <v>340</v>
      </c>
      <c r="E46" s="89" t="s">
        <v>80</v>
      </c>
      <c r="F46" s="89" t="s">
        <v>0</v>
      </c>
      <c r="G46" s="89">
        <v>3</v>
      </c>
      <c r="H46" s="89"/>
      <c r="I46" s="91" t="s">
        <v>37</v>
      </c>
      <c r="J46" s="89">
        <v>2</v>
      </c>
      <c r="K46" s="89"/>
      <c r="L46" s="90">
        <v>9</v>
      </c>
      <c r="M46" s="88"/>
      <c r="N46" s="88"/>
      <c r="O46" s="88"/>
      <c r="P46" s="84" t="s">
        <v>185</v>
      </c>
      <c r="Q46" s="88" t="s">
        <v>275</v>
      </c>
      <c r="R46" s="88" t="s">
        <v>276</v>
      </c>
    </row>
    <row r="47" spans="1:18" s="4" customFormat="1" ht="15" customHeight="1" x14ac:dyDescent="0.25">
      <c r="A47" s="88" t="s">
        <v>278</v>
      </c>
      <c r="B47" s="84" t="s">
        <v>279</v>
      </c>
      <c r="C47" s="88" t="s">
        <v>282</v>
      </c>
      <c r="D47" s="88" t="s">
        <v>340</v>
      </c>
      <c r="E47" s="89" t="s">
        <v>80</v>
      </c>
      <c r="F47" s="89" t="s">
        <v>0</v>
      </c>
      <c r="G47" s="89">
        <v>3</v>
      </c>
      <c r="H47" s="89"/>
      <c r="I47" s="91" t="s">
        <v>37</v>
      </c>
      <c r="J47" s="89">
        <v>2</v>
      </c>
      <c r="K47" s="89"/>
      <c r="L47" s="90">
        <v>9</v>
      </c>
      <c r="M47" s="88"/>
      <c r="N47" s="88"/>
      <c r="O47" s="88"/>
      <c r="P47" s="84" t="s">
        <v>144</v>
      </c>
      <c r="Q47" s="88" t="s">
        <v>280</v>
      </c>
      <c r="R47" s="88" t="s">
        <v>281</v>
      </c>
    </row>
    <row r="48" spans="1:18" s="4" customFormat="1" ht="15" customHeight="1" x14ac:dyDescent="0.25">
      <c r="A48" s="88" t="s">
        <v>283</v>
      </c>
      <c r="B48" s="84" t="s">
        <v>284</v>
      </c>
      <c r="C48" s="88" t="s">
        <v>285</v>
      </c>
      <c r="D48" s="88" t="s">
        <v>340</v>
      </c>
      <c r="E48" s="89" t="s">
        <v>83</v>
      </c>
      <c r="F48" s="89" t="s">
        <v>22</v>
      </c>
      <c r="G48" s="89"/>
      <c r="H48" s="89">
        <v>3</v>
      </c>
      <c r="I48" s="91" t="s">
        <v>37</v>
      </c>
      <c r="J48" s="89">
        <v>2</v>
      </c>
      <c r="K48" s="89"/>
      <c r="L48" s="90">
        <v>9</v>
      </c>
      <c r="M48" s="88"/>
      <c r="N48" s="88"/>
      <c r="O48" s="88"/>
      <c r="P48" s="84" t="s">
        <v>144</v>
      </c>
      <c r="Q48" s="88" t="s">
        <v>159</v>
      </c>
      <c r="R48" s="88" t="s">
        <v>160</v>
      </c>
    </row>
    <row r="49" spans="1:18" s="4" customFormat="1" ht="15" customHeight="1" x14ac:dyDescent="0.25">
      <c r="A49" s="88" t="s">
        <v>286</v>
      </c>
      <c r="B49" s="84" t="s">
        <v>287</v>
      </c>
      <c r="C49" s="88" t="s">
        <v>288</v>
      </c>
      <c r="D49" s="88" t="s">
        <v>340</v>
      </c>
      <c r="E49" s="89" t="s">
        <v>90</v>
      </c>
      <c r="F49" s="89" t="s">
        <v>20</v>
      </c>
      <c r="G49" s="89"/>
      <c r="H49" s="89">
        <v>3</v>
      </c>
      <c r="I49" s="91" t="s">
        <v>37</v>
      </c>
      <c r="J49" s="89">
        <v>2</v>
      </c>
      <c r="K49" s="89"/>
      <c r="L49" s="90">
        <v>9</v>
      </c>
      <c r="M49" s="88"/>
      <c r="N49" s="88"/>
      <c r="O49" s="88"/>
      <c r="P49" s="84" t="s">
        <v>131</v>
      </c>
      <c r="Q49" s="88" t="s">
        <v>170</v>
      </c>
      <c r="R49" s="88" t="s">
        <v>171</v>
      </c>
    </row>
    <row r="50" spans="1:18" s="4" customFormat="1" ht="15" customHeight="1" x14ac:dyDescent="0.25">
      <c r="A50" s="25" t="s">
        <v>291</v>
      </c>
      <c r="B50" s="87"/>
      <c r="C50" s="88"/>
      <c r="D50" s="88"/>
      <c r="E50" s="89"/>
      <c r="F50" s="89"/>
      <c r="G50" s="89"/>
      <c r="H50" s="89"/>
      <c r="I50" s="89"/>
      <c r="J50" s="89"/>
      <c r="K50" s="89"/>
      <c r="L50" s="90"/>
      <c r="M50" s="88"/>
      <c r="N50" s="88"/>
      <c r="O50" s="88"/>
      <c r="P50" s="84"/>
      <c r="Q50" s="88"/>
      <c r="R50" s="88"/>
    </row>
    <row r="51" spans="1:18" s="12" customFormat="1" ht="15" customHeight="1" x14ac:dyDescent="0.25">
      <c r="A51" s="84" t="s">
        <v>292</v>
      </c>
      <c r="B51" s="88" t="s">
        <v>11</v>
      </c>
      <c r="C51" s="88" t="s">
        <v>43</v>
      </c>
      <c r="D51" s="88" t="s">
        <v>25</v>
      </c>
      <c r="E51" s="89" t="s">
        <v>19</v>
      </c>
      <c r="F51" s="89" t="s">
        <v>0</v>
      </c>
      <c r="G51" s="89">
        <v>0</v>
      </c>
      <c r="H51" s="89"/>
      <c r="I51" s="89" t="s">
        <v>1</v>
      </c>
      <c r="J51" s="89">
        <v>0</v>
      </c>
      <c r="K51" s="89"/>
      <c r="L51" s="90" t="s">
        <v>31</v>
      </c>
      <c r="M51" s="88"/>
      <c r="N51" s="88"/>
      <c r="O51" s="88"/>
      <c r="P51" s="84" t="s">
        <v>131</v>
      </c>
      <c r="Q51" s="88" t="s">
        <v>170</v>
      </c>
      <c r="R51" s="88" t="s">
        <v>171</v>
      </c>
    </row>
    <row r="52" spans="1:18" s="12" customFormat="1" ht="15" customHeight="1" x14ac:dyDescent="0.25">
      <c r="A52" s="25" t="s">
        <v>352</v>
      </c>
      <c r="B52" s="92"/>
      <c r="C52" s="93"/>
      <c r="D52" s="93"/>
      <c r="E52" s="94"/>
      <c r="F52" s="94"/>
      <c r="G52" s="94"/>
      <c r="H52" s="94"/>
      <c r="I52" s="94"/>
      <c r="J52" s="94"/>
      <c r="K52" s="94"/>
      <c r="L52" s="95"/>
      <c r="M52" s="93"/>
      <c r="N52" s="93"/>
      <c r="O52" s="93"/>
      <c r="P52" s="93"/>
      <c r="Q52" s="96"/>
      <c r="R52" s="96"/>
    </row>
    <row r="53" spans="1:18" s="4" customFormat="1" ht="15" customHeight="1" x14ac:dyDescent="0.25">
      <c r="A53" s="88" t="s">
        <v>295</v>
      </c>
      <c r="B53" s="84" t="s">
        <v>296</v>
      </c>
      <c r="C53" s="88" t="s">
        <v>299</v>
      </c>
      <c r="D53" s="88" t="s">
        <v>24</v>
      </c>
      <c r="E53" s="89" t="s">
        <v>83</v>
      </c>
      <c r="F53" s="89" t="s">
        <v>22</v>
      </c>
      <c r="G53" s="89"/>
      <c r="H53" s="89">
        <v>2</v>
      </c>
      <c r="I53" s="89" t="s">
        <v>1</v>
      </c>
      <c r="J53" s="89">
        <v>2</v>
      </c>
      <c r="K53" s="89"/>
      <c r="L53" s="90">
        <v>6</v>
      </c>
      <c r="M53" s="88"/>
      <c r="N53" s="88"/>
      <c r="O53" s="88"/>
      <c r="P53" s="84" t="s">
        <v>185</v>
      </c>
      <c r="Q53" s="88" t="s">
        <v>297</v>
      </c>
      <c r="R53" s="88" t="s">
        <v>298</v>
      </c>
    </row>
    <row r="54" spans="1:18" s="4" customFormat="1" ht="15" customHeight="1" x14ac:dyDescent="0.25">
      <c r="A54" s="88" t="s">
        <v>300</v>
      </c>
      <c r="B54" s="84" t="s">
        <v>301</v>
      </c>
      <c r="C54" s="88" t="s">
        <v>302</v>
      </c>
      <c r="D54" s="88" t="s">
        <v>24</v>
      </c>
      <c r="E54" s="89" t="s">
        <v>80</v>
      </c>
      <c r="F54" s="89" t="s">
        <v>0</v>
      </c>
      <c r="G54" s="89">
        <v>2</v>
      </c>
      <c r="H54" s="89"/>
      <c r="I54" s="89" t="s">
        <v>1</v>
      </c>
      <c r="J54" s="89">
        <v>2</v>
      </c>
      <c r="K54" s="89"/>
      <c r="L54" s="90">
        <v>6</v>
      </c>
      <c r="M54" s="88"/>
      <c r="N54" s="88"/>
      <c r="O54" s="88"/>
      <c r="P54" s="84" t="s">
        <v>185</v>
      </c>
      <c r="Q54" s="88" t="s">
        <v>257</v>
      </c>
      <c r="R54" s="88" t="s">
        <v>258</v>
      </c>
    </row>
    <row r="55" spans="1:18" s="4" customFormat="1" ht="15" customHeight="1" x14ac:dyDescent="0.25">
      <c r="A55" s="88" t="s">
        <v>303</v>
      </c>
      <c r="B55" s="84" t="s">
        <v>304</v>
      </c>
      <c r="C55" s="88" t="s">
        <v>305</v>
      </c>
      <c r="D55" s="88" t="s">
        <v>24</v>
      </c>
      <c r="E55" s="89" t="s">
        <v>90</v>
      </c>
      <c r="F55" s="89" t="s">
        <v>22</v>
      </c>
      <c r="G55" s="89"/>
      <c r="H55" s="89">
        <v>2</v>
      </c>
      <c r="I55" s="89" t="s">
        <v>1</v>
      </c>
      <c r="J55" s="89">
        <v>2</v>
      </c>
      <c r="K55" s="89"/>
      <c r="L55" s="90">
        <v>6</v>
      </c>
      <c r="M55" s="79" t="s">
        <v>146</v>
      </c>
      <c r="N55" s="79"/>
      <c r="O55" s="79"/>
      <c r="P55" s="84" t="s">
        <v>185</v>
      </c>
      <c r="Q55" s="88" t="s">
        <v>257</v>
      </c>
      <c r="R55" s="88" t="s">
        <v>258</v>
      </c>
    </row>
    <row r="56" spans="1:18" s="4" customFormat="1" ht="15" customHeight="1" x14ac:dyDescent="0.25">
      <c r="A56" s="88" t="s">
        <v>306</v>
      </c>
      <c r="B56" s="84" t="s">
        <v>307</v>
      </c>
      <c r="C56" s="88" t="s">
        <v>362</v>
      </c>
      <c r="D56" s="88" t="s">
        <v>24</v>
      </c>
      <c r="E56" s="89" t="s">
        <v>83</v>
      </c>
      <c r="F56" s="89" t="s">
        <v>22</v>
      </c>
      <c r="G56" s="89"/>
      <c r="H56" s="89">
        <v>2</v>
      </c>
      <c r="I56" s="89" t="s">
        <v>1</v>
      </c>
      <c r="J56" s="89">
        <v>2</v>
      </c>
      <c r="K56" s="89"/>
      <c r="L56" s="90">
        <v>7</v>
      </c>
      <c r="M56" s="88"/>
      <c r="N56" s="88"/>
      <c r="O56" s="88"/>
      <c r="P56" s="84" t="s">
        <v>185</v>
      </c>
      <c r="Q56" s="88" t="s">
        <v>297</v>
      </c>
      <c r="R56" s="88" t="s">
        <v>298</v>
      </c>
    </row>
    <row r="57" spans="1:18" s="4" customFormat="1" ht="15" customHeight="1" x14ac:dyDescent="0.25">
      <c r="A57" s="88" t="s">
        <v>308</v>
      </c>
      <c r="B57" s="84" t="s">
        <v>309</v>
      </c>
      <c r="C57" s="88" t="s">
        <v>310</v>
      </c>
      <c r="D57" s="88" t="s">
        <v>24</v>
      </c>
      <c r="E57" s="89" t="s">
        <v>90</v>
      </c>
      <c r="F57" s="89" t="s">
        <v>22</v>
      </c>
      <c r="G57" s="89"/>
      <c r="H57" s="89">
        <v>2</v>
      </c>
      <c r="I57" s="89" t="s">
        <v>1</v>
      </c>
      <c r="J57" s="89">
        <v>2</v>
      </c>
      <c r="K57" s="89"/>
      <c r="L57" s="90">
        <v>7</v>
      </c>
      <c r="M57" s="79" t="s">
        <v>146</v>
      </c>
      <c r="N57" s="79"/>
      <c r="O57" s="79"/>
      <c r="P57" s="84" t="s">
        <v>185</v>
      </c>
      <c r="Q57" s="88" t="s">
        <v>297</v>
      </c>
      <c r="R57" s="88" t="s">
        <v>298</v>
      </c>
    </row>
    <row r="58" spans="1:18" s="4" customFormat="1" ht="15" customHeight="1" x14ac:dyDescent="0.25">
      <c r="A58" s="88" t="s">
        <v>312</v>
      </c>
      <c r="B58" s="88" t="s">
        <v>16</v>
      </c>
      <c r="C58" s="88" t="s">
        <v>40</v>
      </c>
      <c r="D58" s="88" t="s">
        <v>29</v>
      </c>
      <c r="E58" s="89" t="s">
        <v>15</v>
      </c>
      <c r="F58" s="89" t="s">
        <v>20</v>
      </c>
      <c r="G58" s="89"/>
      <c r="H58" s="89">
        <v>2</v>
      </c>
      <c r="I58" s="89" t="s">
        <v>1</v>
      </c>
      <c r="J58" s="89">
        <v>2</v>
      </c>
      <c r="K58" s="89"/>
      <c r="L58" s="89">
        <v>10</v>
      </c>
      <c r="M58" s="152" t="s">
        <v>345</v>
      </c>
      <c r="N58" s="88"/>
      <c r="O58" s="88"/>
      <c r="P58" s="84" t="s">
        <v>185</v>
      </c>
      <c r="Q58" s="88" t="s">
        <v>257</v>
      </c>
      <c r="R58" s="88" t="s">
        <v>258</v>
      </c>
    </row>
    <row r="59" spans="1:18" s="4" customFormat="1" ht="15" customHeight="1" x14ac:dyDescent="0.25">
      <c r="A59" s="25" t="s">
        <v>316</v>
      </c>
      <c r="B59" s="87"/>
      <c r="C59" s="88"/>
      <c r="D59" s="88"/>
      <c r="E59" s="89"/>
      <c r="F59" s="89"/>
      <c r="G59" s="89"/>
      <c r="H59" s="89"/>
      <c r="I59" s="89"/>
      <c r="J59" s="89"/>
      <c r="K59" s="89"/>
      <c r="L59" s="89"/>
      <c r="M59" s="88"/>
      <c r="N59" s="88"/>
      <c r="O59" s="88"/>
      <c r="P59" s="88"/>
      <c r="Q59" s="88"/>
      <c r="R59" s="88"/>
    </row>
    <row r="60" spans="1:18" s="3" customFormat="1" ht="15" customHeight="1" x14ac:dyDescent="0.25">
      <c r="A60" s="84" t="s">
        <v>317</v>
      </c>
      <c r="B60" s="88" t="s">
        <v>13</v>
      </c>
      <c r="C60" s="88" t="s">
        <v>27</v>
      </c>
      <c r="D60" s="88" t="s">
        <v>26</v>
      </c>
      <c r="E60" s="89" t="s">
        <v>9</v>
      </c>
      <c r="F60" s="89" t="s">
        <v>22</v>
      </c>
      <c r="G60" s="89"/>
      <c r="H60" s="89">
        <v>3</v>
      </c>
      <c r="I60" s="89" t="s">
        <v>1</v>
      </c>
      <c r="J60" s="89">
        <v>2</v>
      </c>
      <c r="K60" s="89"/>
      <c r="L60" s="90" t="s">
        <v>30</v>
      </c>
      <c r="M60" s="88"/>
      <c r="N60" s="88"/>
      <c r="O60" s="89"/>
      <c r="P60" s="84" t="s">
        <v>185</v>
      </c>
      <c r="Q60" s="88" t="s">
        <v>257</v>
      </c>
      <c r="R60" s="88" t="s">
        <v>258</v>
      </c>
    </row>
    <row r="61" spans="1:18" s="3" customFormat="1" ht="15" customHeight="1" x14ac:dyDescent="0.25">
      <c r="A61" s="84" t="s">
        <v>319</v>
      </c>
      <c r="B61" s="88" t="s">
        <v>14</v>
      </c>
      <c r="C61" s="88" t="s">
        <v>23</v>
      </c>
      <c r="D61" s="88" t="s">
        <v>26</v>
      </c>
      <c r="E61" s="89" t="s">
        <v>9</v>
      </c>
      <c r="F61" s="89" t="s">
        <v>22</v>
      </c>
      <c r="G61" s="89"/>
      <c r="H61" s="89">
        <v>3</v>
      </c>
      <c r="I61" s="89" t="s">
        <v>1</v>
      </c>
      <c r="J61" s="89">
        <v>2</v>
      </c>
      <c r="K61" s="89"/>
      <c r="L61" s="90" t="s">
        <v>31</v>
      </c>
      <c r="M61" s="79" t="s">
        <v>303</v>
      </c>
      <c r="N61" s="79"/>
      <c r="O61" s="80"/>
      <c r="P61" s="84" t="s">
        <v>185</v>
      </c>
      <c r="Q61" s="88" t="s">
        <v>297</v>
      </c>
      <c r="R61" s="88" t="s">
        <v>298</v>
      </c>
    </row>
    <row r="62" spans="1:18" s="12" customFormat="1" ht="15" customHeight="1" x14ac:dyDescent="0.25">
      <c r="A62" s="84"/>
      <c r="B62" s="88"/>
      <c r="C62" s="88"/>
      <c r="D62" s="88"/>
      <c r="E62" s="89"/>
      <c r="F62" s="89"/>
      <c r="G62" s="89"/>
      <c r="H62" s="89"/>
      <c r="I62" s="89"/>
      <c r="J62" s="89"/>
      <c r="K62" s="89"/>
      <c r="L62" s="90"/>
      <c r="M62" s="88"/>
      <c r="N62" s="88"/>
      <c r="O62" s="89"/>
      <c r="P62" s="88"/>
      <c r="Q62" s="84"/>
      <c r="R62" s="84"/>
    </row>
    <row r="63" spans="1:18" ht="15" customHeight="1" x14ac:dyDescent="0.25">
      <c r="A63" s="88" t="s">
        <v>344</v>
      </c>
      <c r="B63" s="84" t="s">
        <v>17</v>
      </c>
      <c r="C63" s="88" t="s">
        <v>45</v>
      </c>
      <c r="D63" s="88"/>
      <c r="E63" s="89" t="s">
        <v>18</v>
      </c>
      <c r="F63" s="89" t="s">
        <v>21</v>
      </c>
      <c r="G63" s="89"/>
      <c r="H63" s="89">
        <v>4</v>
      </c>
      <c r="I63" s="89" t="s">
        <v>37</v>
      </c>
      <c r="J63" s="89">
        <v>1</v>
      </c>
      <c r="K63" s="89"/>
      <c r="L63" s="90" t="s">
        <v>10</v>
      </c>
      <c r="M63" s="88"/>
      <c r="N63" s="88"/>
      <c r="O63" s="88"/>
      <c r="P63" s="84" t="s">
        <v>131</v>
      </c>
      <c r="Q63" s="88" t="s">
        <v>170</v>
      </c>
      <c r="R63" s="88" t="s">
        <v>171</v>
      </c>
    </row>
    <row r="64" spans="1:18" s="5" customFormat="1" ht="15" customHeight="1" x14ac:dyDescent="0.25">
      <c r="A64" s="81" t="s">
        <v>32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</row>
    <row r="65" spans="1:26" s="5" customFormat="1" ht="15" customHeight="1" x14ac:dyDescent="0.25">
      <c r="A65" s="81" t="s">
        <v>345</v>
      </c>
      <c r="B65" s="81" t="s">
        <v>33</v>
      </c>
      <c r="C65" s="81" t="s">
        <v>38</v>
      </c>
      <c r="D65" s="81" t="s">
        <v>26</v>
      </c>
      <c r="E65" s="91" t="s">
        <v>9</v>
      </c>
      <c r="F65" s="91" t="s">
        <v>22</v>
      </c>
      <c r="G65" s="91"/>
      <c r="H65" s="91">
        <v>18</v>
      </c>
      <c r="I65" s="91" t="s">
        <v>1</v>
      </c>
      <c r="J65" s="91"/>
      <c r="K65" s="91"/>
      <c r="L65" s="97" t="s">
        <v>10</v>
      </c>
      <c r="M65" s="152" t="s">
        <v>312</v>
      </c>
      <c r="N65" s="152" t="s">
        <v>360</v>
      </c>
      <c r="O65" s="81"/>
      <c r="P65" s="81" t="s">
        <v>34</v>
      </c>
      <c r="Q65" s="81" t="s">
        <v>35</v>
      </c>
      <c r="R65" s="81" t="s">
        <v>36</v>
      </c>
    </row>
    <row r="66" spans="1:26" s="5" customFormat="1" ht="15" customHeight="1" x14ac:dyDescent="0.25">
      <c r="A66" s="81" t="s">
        <v>39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1:26" s="5" customFormat="1" ht="15" customHeight="1" x14ac:dyDescent="0.25">
      <c r="A67" s="81"/>
      <c r="B67" s="81" t="s">
        <v>41</v>
      </c>
      <c r="C67" s="81" t="s">
        <v>42</v>
      </c>
      <c r="D67" s="81"/>
      <c r="E67" s="81"/>
      <c r="F67" s="81"/>
      <c r="G67" s="231">
        <v>10</v>
      </c>
      <c r="H67" s="232"/>
      <c r="I67" s="91" t="s">
        <v>37</v>
      </c>
      <c r="J67" s="81"/>
      <c r="K67" s="81"/>
      <c r="L67" s="97" t="s">
        <v>359</v>
      </c>
      <c r="M67" s="81"/>
      <c r="N67" s="81"/>
      <c r="O67" s="81"/>
      <c r="P67" s="81"/>
      <c r="Q67" s="81"/>
      <c r="R67" s="81"/>
    </row>
    <row r="68" spans="1:26" x14ac:dyDescent="0.2">
      <c r="A68" s="233" t="s">
        <v>320</v>
      </c>
      <c r="B68" s="234"/>
    </row>
    <row r="69" spans="1:26" s="4" customFormat="1" x14ac:dyDescent="0.2">
      <c r="A69" s="149"/>
      <c r="B69" s="150"/>
    </row>
    <row r="70" spans="1:26" s="4" customFormat="1" x14ac:dyDescent="0.2">
      <c r="A70" s="151" t="s">
        <v>321</v>
      </c>
      <c r="B70" s="150"/>
    </row>
    <row r="71" spans="1:26" s="4" customFormat="1" x14ac:dyDescent="0.2">
      <c r="A71" s="78"/>
      <c r="B71" s="74"/>
    </row>
    <row r="72" spans="1:26" s="3" customFormat="1" x14ac:dyDescent="0.25">
      <c r="A72" s="225" t="s">
        <v>47</v>
      </c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</row>
    <row r="73" spans="1:26" s="3" customFormat="1" x14ac:dyDescent="0.25">
      <c r="A73" s="225" t="s">
        <v>48</v>
      </c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6"/>
      <c r="T73" s="226"/>
      <c r="U73" s="226"/>
      <c r="V73" s="226"/>
      <c r="W73" s="226"/>
      <c r="X73" s="226"/>
      <c r="Y73" s="226"/>
      <c r="Z73" s="226"/>
    </row>
    <row r="74" spans="1:26" s="3" customFormat="1" x14ac:dyDescent="0.25">
      <c r="A74" s="225" t="s">
        <v>49</v>
      </c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</row>
    <row r="75" spans="1:26" s="7" customFormat="1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7" spans="1:26" s="7" customFormat="1" ht="28.5" x14ac:dyDescent="0.25">
      <c r="A77" s="9" t="s">
        <v>76</v>
      </c>
      <c r="B77" s="9" t="s">
        <v>77</v>
      </c>
      <c r="C77" s="9" t="s">
        <v>78</v>
      </c>
      <c r="D77" s="9" t="s">
        <v>79</v>
      </c>
    </row>
    <row r="78" spans="1:26" s="7" customFormat="1" x14ac:dyDescent="0.25">
      <c r="A78" s="10" t="s">
        <v>50</v>
      </c>
      <c r="B78" s="11">
        <v>16</v>
      </c>
      <c r="C78" s="11">
        <v>0</v>
      </c>
      <c r="D78" s="11">
        <f>B78+C78</f>
        <v>16</v>
      </c>
      <c r="E78" s="83" t="s">
        <v>353</v>
      </c>
    </row>
    <row r="79" spans="1:26" s="7" customFormat="1" x14ac:dyDescent="0.25">
      <c r="A79" s="10" t="s">
        <v>51</v>
      </c>
      <c r="B79" s="11">
        <v>12</v>
      </c>
      <c r="C79" s="11">
        <v>0</v>
      </c>
      <c r="D79" s="11">
        <f t="shared" ref="D79:D87" si="0">B79+C79</f>
        <v>12</v>
      </c>
    </row>
    <row r="80" spans="1:26" s="7" customFormat="1" x14ac:dyDescent="0.25">
      <c r="A80" s="10" t="s">
        <v>52</v>
      </c>
      <c r="B80" s="11">
        <v>12</v>
      </c>
      <c r="C80" s="11">
        <v>0</v>
      </c>
      <c r="D80" s="11">
        <f t="shared" si="0"/>
        <v>12</v>
      </c>
      <c r="E80" s="83"/>
    </row>
    <row r="81" spans="1:5" s="7" customFormat="1" x14ac:dyDescent="0.25">
      <c r="A81" s="10" t="s">
        <v>53</v>
      </c>
      <c r="B81" s="11">
        <v>12</v>
      </c>
      <c r="C81" s="11">
        <v>0</v>
      </c>
      <c r="D81" s="11">
        <f t="shared" si="0"/>
        <v>12</v>
      </c>
    </row>
    <row r="82" spans="1:5" s="7" customFormat="1" x14ac:dyDescent="0.25">
      <c r="A82" s="10" t="s">
        <v>55</v>
      </c>
      <c r="B82" s="11">
        <v>12</v>
      </c>
      <c r="C82" s="11">
        <v>0</v>
      </c>
      <c r="D82" s="11">
        <f t="shared" si="0"/>
        <v>12</v>
      </c>
    </row>
    <row r="83" spans="1:5" s="7" customFormat="1" x14ac:dyDescent="0.25">
      <c r="A83" s="10" t="s">
        <v>56</v>
      </c>
      <c r="B83" s="11">
        <v>5</v>
      </c>
      <c r="C83" s="11">
        <v>6</v>
      </c>
      <c r="D83" s="11">
        <f t="shared" si="0"/>
        <v>11</v>
      </c>
    </row>
    <row r="84" spans="1:5" s="7" customFormat="1" x14ac:dyDescent="0.25">
      <c r="A84" s="10" t="s">
        <v>57</v>
      </c>
      <c r="B84" s="11">
        <v>9</v>
      </c>
      <c r="C84" s="11">
        <v>4</v>
      </c>
      <c r="D84" s="11">
        <f t="shared" si="0"/>
        <v>13</v>
      </c>
    </row>
    <row r="85" spans="1:5" s="7" customFormat="1" x14ac:dyDescent="0.25">
      <c r="A85" s="10" t="s">
        <v>58</v>
      </c>
      <c r="B85" s="11">
        <v>10</v>
      </c>
      <c r="C85" s="11">
        <v>0</v>
      </c>
      <c r="D85" s="11">
        <f t="shared" si="0"/>
        <v>10</v>
      </c>
    </row>
    <row r="86" spans="1:5" s="7" customFormat="1" x14ac:dyDescent="0.25">
      <c r="A86" s="10" t="s">
        <v>59</v>
      </c>
      <c r="B86" s="11">
        <v>11</v>
      </c>
      <c r="C86" s="11">
        <v>0</v>
      </c>
      <c r="D86" s="11">
        <f t="shared" si="0"/>
        <v>11</v>
      </c>
      <c r="E86" s="83" t="s">
        <v>354</v>
      </c>
    </row>
    <row r="87" spans="1:5" s="7" customFormat="1" x14ac:dyDescent="0.25">
      <c r="A87" s="10" t="s">
        <v>10</v>
      </c>
      <c r="B87" s="11">
        <v>0</v>
      </c>
      <c r="C87" s="11">
        <v>2</v>
      </c>
      <c r="D87" s="11">
        <f t="shared" si="0"/>
        <v>2</v>
      </c>
    </row>
    <row r="88" spans="1:5" s="7" customFormat="1" x14ac:dyDescent="0.25">
      <c r="A88" s="9" t="s">
        <v>54</v>
      </c>
      <c r="B88" s="11">
        <f>SUBTOTAL(9,B78:B87)</f>
        <v>99</v>
      </c>
      <c r="C88" s="11">
        <f>SUBTOTAL(9,C78:C87)</f>
        <v>12</v>
      </c>
      <c r="D88" s="11">
        <f>SUBTOTAL(9,D78:D87)</f>
        <v>111</v>
      </c>
    </row>
  </sheetData>
  <mergeCells count="20">
    <mergeCell ref="D5:R5"/>
    <mergeCell ref="A73:Z73"/>
    <mergeCell ref="A74:S74"/>
    <mergeCell ref="D6:R6"/>
    <mergeCell ref="D7:R7"/>
    <mergeCell ref="M8:O8"/>
    <mergeCell ref="A6:C6"/>
    <mergeCell ref="A7:C7"/>
    <mergeCell ref="G67:H67"/>
    <mergeCell ref="A5:C5"/>
    <mergeCell ref="A72:R72"/>
    <mergeCell ref="A68:B68"/>
    <mergeCell ref="A1:C1"/>
    <mergeCell ref="A4:C4"/>
    <mergeCell ref="D1:R1"/>
    <mergeCell ref="D2:R2"/>
    <mergeCell ref="D3:R3"/>
    <mergeCell ref="D4:R4"/>
    <mergeCell ref="A2:C2"/>
    <mergeCell ref="A3:C3"/>
  </mergeCells>
  <phoneticPr fontId="7" type="noConversion"/>
  <pageMargins left="0.7" right="0.7" top="0.75" bottom="0.75" header="0.3" footer="0.3"/>
  <pageSetup paperSize="9" scale="67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lista!$A$2:$A$10</xm:f>
          </x14:formula1>
          <xm:sqref>E67 E65 E9:E10 E51:E52 E58:E63</xm:sqref>
        </x14:dataValidation>
        <x14:dataValidation type="list" allowBlank="1" showInputMessage="1" showErrorMessage="1" xr:uid="{00000000-0002-0000-0000-000001000000}">
          <x14:formula1>
            <xm:f>lista!$B$2:$B$16</xm:f>
          </x14:formula1>
          <xm:sqref>F67 F65 F9:F10 F51:F52 F58:F63</xm:sqref>
        </x14:dataValidation>
        <x14:dataValidation type="list" allowBlank="1" showInputMessage="1" showErrorMessage="1" xr:uid="{00000000-0002-0000-0000-000002000000}">
          <x14:formula1>
            <xm:f>lista!$C$2:$C$4</xm:f>
          </x14:formula1>
          <xm:sqref>I67 I65 I9:I10 I51:I52 I58:I63 I33:I49</xm:sqref>
        </x14:dataValidation>
        <x14:dataValidation type="list" allowBlank="1" showInputMessage="1" showErrorMessage="1" xr:uid="{00000000-0002-0000-0000-000003000000}">
          <x14:formula1>
            <xm:f>'\\AFS\elte.hu\user\t\torokgabi\home\gabi\az ÚJ MINTATANTERVEK_2022\OTAK_RTAK\saját anyagok\KI\[OTAK_kemia_Prikó.xlsx]lista'!#REF!</xm:f>
          </x14:formula1>
          <xm:sqref>I53:I57 I11:I32 I50 E11:F50 E53:F57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D2" sqref="D2"/>
    </sheetView>
  </sheetViews>
  <sheetFormatPr defaultRowHeight="15" x14ac:dyDescent="0.25"/>
  <cols>
    <col min="2" max="2" width="10.28515625" customWidth="1"/>
    <col min="3" max="3" width="11.42578125" customWidth="1"/>
  </cols>
  <sheetData>
    <row r="1" spans="1:3" ht="42.75" x14ac:dyDescent="0.25">
      <c r="A1" s="8" t="s">
        <v>67</v>
      </c>
      <c r="B1" s="8" t="s">
        <v>68</v>
      </c>
      <c r="C1" s="8" t="s">
        <v>71</v>
      </c>
    </row>
    <row r="2" spans="1:3" x14ac:dyDescent="0.25">
      <c r="A2" t="s">
        <v>80</v>
      </c>
      <c r="B2" t="s">
        <v>81</v>
      </c>
      <c r="C2" t="s">
        <v>1</v>
      </c>
    </row>
    <row r="3" spans="1:3" x14ac:dyDescent="0.25">
      <c r="A3" t="s">
        <v>19</v>
      </c>
      <c r="B3" t="s">
        <v>82</v>
      </c>
      <c r="C3" t="s">
        <v>37</v>
      </c>
    </row>
    <row r="4" spans="1:3" x14ac:dyDescent="0.25">
      <c r="A4" t="s">
        <v>83</v>
      </c>
      <c r="B4" t="s">
        <v>84</v>
      </c>
      <c r="C4" t="s">
        <v>85</v>
      </c>
    </row>
    <row r="5" spans="1:3" x14ac:dyDescent="0.25">
      <c r="A5" t="s">
        <v>86</v>
      </c>
      <c r="B5" t="s">
        <v>87</v>
      </c>
    </row>
    <row r="6" spans="1:3" x14ac:dyDescent="0.25">
      <c r="A6" t="s">
        <v>88</v>
      </c>
      <c r="B6" t="s">
        <v>89</v>
      </c>
    </row>
    <row r="7" spans="1:3" x14ac:dyDescent="0.25">
      <c r="A7" t="s">
        <v>90</v>
      </c>
      <c r="B7" t="s">
        <v>91</v>
      </c>
    </row>
    <row r="8" spans="1:3" x14ac:dyDescent="0.25">
      <c r="A8" t="s">
        <v>15</v>
      </c>
      <c r="B8" t="s">
        <v>20</v>
      </c>
    </row>
    <row r="9" spans="1:3" x14ac:dyDescent="0.25">
      <c r="A9" t="s">
        <v>9</v>
      </c>
      <c r="B9" t="s">
        <v>22</v>
      </c>
    </row>
    <row r="10" spans="1:3" x14ac:dyDescent="0.25">
      <c r="A10" t="s">
        <v>18</v>
      </c>
      <c r="B10" t="s">
        <v>92</v>
      </c>
    </row>
    <row r="11" spans="1:3" x14ac:dyDescent="0.25">
      <c r="B11" t="s">
        <v>93</v>
      </c>
    </row>
    <row r="12" spans="1:3" x14ac:dyDescent="0.25">
      <c r="B12" t="s">
        <v>0</v>
      </c>
    </row>
    <row r="13" spans="1:3" x14ac:dyDescent="0.25">
      <c r="B13" t="s">
        <v>94</v>
      </c>
    </row>
    <row r="14" spans="1:3" x14ac:dyDescent="0.25">
      <c r="B14" t="s">
        <v>95</v>
      </c>
    </row>
    <row r="15" spans="1:3" x14ac:dyDescent="0.25">
      <c r="B15" t="s">
        <v>96</v>
      </c>
    </row>
    <row r="16" spans="1:3" x14ac:dyDescent="0.25">
      <c r="B1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10"/>
  <sheetViews>
    <sheetView showGridLines="0" tabSelected="1" zoomScaleNormal="100" zoomScaleSheetLayoutView="100" workbookViewId="0">
      <pane xSplit="2" ySplit="5" topLeftCell="C6" activePane="bottomRight" state="frozen"/>
      <selection activeCell="B112" sqref="B112"/>
      <selection pane="topRight" activeCell="B112" sqref="B112"/>
      <selection pane="bottomLeft" activeCell="B112" sqref="B112"/>
      <selection pane="bottomRight" activeCell="A88" sqref="A88"/>
    </sheetView>
  </sheetViews>
  <sheetFormatPr defaultColWidth="10.7109375" defaultRowHeight="12.75" x14ac:dyDescent="0.2"/>
  <cols>
    <col min="1" max="1" width="17.85546875" style="107" customWidth="1"/>
    <col min="2" max="2" width="56" style="120" customWidth="1"/>
    <col min="3" max="17" width="3.42578125" style="109" customWidth="1"/>
    <col min="18" max="18" width="7.140625" style="110" customWidth="1"/>
    <col min="19" max="19" width="3.42578125" style="107" customWidth="1"/>
    <col min="20" max="20" width="19.7109375" style="108" customWidth="1"/>
    <col min="21" max="21" width="44" style="108" customWidth="1"/>
    <col min="22" max="22" width="3.5703125" style="107" customWidth="1"/>
    <col min="23" max="23" width="15.42578125" style="108" customWidth="1"/>
    <col min="24" max="24" width="27.140625" style="108" customWidth="1"/>
    <col min="25" max="25" width="3.5703125" style="107" customWidth="1"/>
    <col min="26" max="26" width="21.85546875" style="107" customWidth="1"/>
    <col min="27" max="27" width="31.42578125" style="107" customWidth="1"/>
    <col min="28" max="28" width="20.5703125" style="107" customWidth="1"/>
    <col min="29" max="29" width="30.85546875" style="107" customWidth="1"/>
    <col min="30" max="30" width="43.5703125" style="120" customWidth="1"/>
    <col min="31" max="253" width="10.7109375" style="120"/>
    <col min="254" max="254" width="17.85546875" style="120" customWidth="1"/>
    <col min="255" max="255" width="45.85546875" style="120" customWidth="1"/>
    <col min="256" max="270" width="3.42578125" style="120" customWidth="1"/>
    <col min="271" max="271" width="7.140625" style="120" customWidth="1"/>
    <col min="272" max="273" width="14.85546875" style="120" customWidth="1"/>
    <col min="274" max="274" width="3.42578125" style="120" customWidth="1"/>
    <col min="275" max="275" width="15.42578125" style="120" customWidth="1"/>
    <col min="276" max="276" width="41.140625" style="120" customWidth="1"/>
    <col min="277" max="277" width="3.5703125" style="120" customWidth="1"/>
    <col min="278" max="278" width="15.42578125" style="120" customWidth="1"/>
    <col min="279" max="279" width="41.140625" style="120" customWidth="1"/>
    <col min="280" max="280" width="3.5703125" style="120" customWidth="1"/>
    <col min="281" max="281" width="15.42578125" style="120" customWidth="1"/>
    <col min="282" max="282" width="41.140625" style="120" customWidth="1"/>
    <col min="283" max="283" width="27.42578125" style="120" customWidth="1"/>
    <col min="284" max="284" width="20.5703125" style="120" customWidth="1"/>
    <col min="285" max="285" width="27.42578125" style="120" customWidth="1"/>
    <col min="286" max="286" width="59.5703125" style="120" customWidth="1"/>
    <col min="287" max="509" width="10.7109375" style="120"/>
    <col min="510" max="510" width="17.85546875" style="120" customWidth="1"/>
    <col min="511" max="511" width="45.85546875" style="120" customWidth="1"/>
    <col min="512" max="526" width="3.42578125" style="120" customWidth="1"/>
    <col min="527" max="527" width="7.140625" style="120" customWidth="1"/>
    <col min="528" max="529" width="14.85546875" style="120" customWidth="1"/>
    <col min="530" max="530" width="3.42578125" style="120" customWidth="1"/>
    <col min="531" max="531" width="15.42578125" style="120" customWidth="1"/>
    <col min="532" max="532" width="41.140625" style="120" customWidth="1"/>
    <col min="533" max="533" width="3.5703125" style="120" customWidth="1"/>
    <col min="534" max="534" width="15.42578125" style="120" customWidth="1"/>
    <col min="535" max="535" width="41.140625" style="120" customWidth="1"/>
    <col min="536" max="536" width="3.5703125" style="120" customWidth="1"/>
    <col min="537" max="537" width="15.42578125" style="120" customWidth="1"/>
    <col min="538" max="538" width="41.140625" style="120" customWidth="1"/>
    <col min="539" max="539" width="27.42578125" style="120" customWidth="1"/>
    <col min="540" max="540" width="20.5703125" style="120" customWidth="1"/>
    <col min="541" max="541" width="27.42578125" style="120" customWidth="1"/>
    <col min="542" max="542" width="59.5703125" style="120" customWidth="1"/>
    <col min="543" max="765" width="10.7109375" style="120"/>
    <col min="766" max="766" width="17.85546875" style="120" customWidth="1"/>
    <col min="767" max="767" width="45.85546875" style="120" customWidth="1"/>
    <col min="768" max="782" width="3.42578125" style="120" customWidth="1"/>
    <col min="783" max="783" width="7.140625" style="120" customWidth="1"/>
    <col min="784" max="785" width="14.85546875" style="120" customWidth="1"/>
    <col min="786" max="786" width="3.42578125" style="120" customWidth="1"/>
    <col min="787" max="787" width="15.42578125" style="120" customWidth="1"/>
    <col min="788" max="788" width="41.140625" style="120" customWidth="1"/>
    <col min="789" max="789" width="3.5703125" style="120" customWidth="1"/>
    <col min="790" max="790" width="15.42578125" style="120" customWidth="1"/>
    <col min="791" max="791" width="41.140625" style="120" customWidth="1"/>
    <col min="792" max="792" width="3.5703125" style="120" customWidth="1"/>
    <col min="793" max="793" width="15.42578125" style="120" customWidth="1"/>
    <col min="794" max="794" width="41.140625" style="120" customWidth="1"/>
    <col min="795" max="795" width="27.42578125" style="120" customWidth="1"/>
    <col min="796" max="796" width="20.5703125" style="120" customWidth="1"/>
    <col min="797" max="797" width="27.42578125" style="120" customWidth="1"/>
    <col min="798" max="798" width="59.5703125" style="120" customWidth="1"/>
    <col min="799" max="1021" width="10.7109375" style="120"/>
    <col min="1022" max="1022" width="17.85546875" style="120" customWidth="1"/>
    <col min="1023" max="1023" width="45.85546875" style="120" customWidth="1"/>
    <col min="1024" max="1038" width="3.42578125" style="120" customWidth="1"/>
    <col min="1039" max="1039" width="7.140625" style="120" customWidth="1"/>
    <col min="1040" max="1041" width="14.85546875" style="120" customWidth="1"/>
    <col min="1042" max="1042" width="3.42578125" style="120" customWidth="1"/>
    <col min="1043" max="1043" width="15.42578125" style="120" customWidth="1"/>
    <col min="1044" max="1044" width="41.140625" style="120" customWidth="1"/>
    <col min="1045" max="1045" width="3.5703125" style="120" customWidth="1"/>
    <col min="1046" max="1046" width="15.42578125" style="120" customWidth="1"/>
    <col min="1047" max="1047" width="41.140625" style="120" customWidth="1"/>
    <col min="1048" max="1048" width="3.5703125" style="120" customWidth="1"/>
    <col min="1049" max="1049" width="15.42578125" style="120" customWidth="1"/>
    <col min="1050" max="1050" width="41.140625" style="120" customWidth="1"/>
    <col min="1051" max="1051" width="27.42578125" style="120" customWidth="1"/>
    <col min="1052" max="1052" width="20.5703125" style="120" customWidth="1"/>
    <col min="1053" max="1053" width="27.42578125" style="120" customWidth="1"/>
    <col min="1054" max="1054" width="59.5703125" style="120" customWidth="1"/>
    <col min="1055" max="1277" width="10.7109375" style="120"/>
    <col min="1278" max="1278" width="17.85546875" style="120" customWidth="1"/>
    <col min="1279" max="1279" width="45.85546875" style="120" customWidth="1"/>
    <col min="1280" max="1294" width="3.42578125" style="120" customWidth="1"/>
    <col min="1295" max="1295" width="7.140625" style="120" customWidth="1"/>
    <col min="1296" max="1297" width="14.85546875" style="120" customWidth="1"/>
    <col min="1298" max="1298" width="3.42578125" style="120" customWidth="1"/>
    <col min="1299" max="1299" width="15.42578125" style="120" customWidth="1"/>
    <col min="1300" max="1300" width="41.140625" style="120" customWidth="1"/>
    <col min="1301" max="1301" width="3.5703125" style="120" customWidth="1"/>
    <col min="1302" max="1302" width="15.42578125" style="120" customWidth="1"/>
    <col min="1303" max="1303" width="41.140625" style="120" customWidth="1"/>
    <col min="1304" max="1304" width="3.5703125" style="120" customWidth="1"/>
    <col min="1305" max="1305" width="15.42578125" style="120" customWidth="1"/>
    <col min="1306" max="1306" width="41.140625" style="120" customWidth="1"/>
    <col min="1307" max="1307" width="27.42578125" style="120" customWidth="1"/>
    <col min="1308" max="1308" width="20.5703125" style="120" customWidth="1"/>
    <col min="1309" max="1309" width="27.42578125" style="120" customWidth="1"/>
    <col min="1310" max="1310" width="59.5703125" style="120" customWidth="1"/>
    <col min="1311" max="1533" width="10.7109375" style="120"/>
    <col min="1534" max="1534" width="17.85546875" style="120" customWidth="1"/>
    <col min="1535" max="1535" width="45.85546875" style="120" customWidth="1"/>
    <col min="1536" max="1550" width="3.42578125" style="120" customWidth="1"/>
    <col min="1551" max="1551" width="7.140625" style="120" customWidth="1"/>
    <col min="1552" max="1553" width="14.85546875" style="120" customWidth="1"/>
    <col min="1554" max="1554" width="3.42578125" style="120" customWidth="1"/>
    <col min="1555" max="1555" width="15.42578125" style="120" customWidth="1"/>
    <col min="1556" max="1556" width="41.140625" style="120" customWidth="1"/>
    <col min="1557" max="1557" width="3.5703125" style="120" customWidth="1"/>
    <col min="1558" max="1558" width="15.42578125" style="120" customWidth="1"/>
    <col min="1559" max="1559" width="41.140625" style="120" customWidth="1"/>
    <col min="1560" max="1560" width="3.5703125" style="120" customWidth="1"/>
    <col min="1561" max="1561" width="15.42578125" style="120" customWidth="1"/>
    <col min="1562" max="1562" width="41.140625" style="120" customWidth="1"/>
    <col min="1563" max="1563" width="27.42578125" style="120" customWidth="1"/>
    <col min="1564" max="1564" width="20.5703125" style="120" customWidth="1"/>
    <col min="1565" max="1565" width="27.42578125" style="120" customWidth="1"/>
    <col min="1566" max="1566" width="59.5703125" style="120" customWidth="1"/>
    <col min="1567" max="1789" width="10.7109375" style="120"/>
    <col min="1790" max="1790" width="17.85546875" style="120" customWidth="1"/>
    <col min="1791" max="1791" width="45.85546875" style="120" customWidth="1"/>
    <col min="1792" max="1806" width="3.42578125" style="120" customWidth="1"/>
    <col min="1807" max="1807" width="7.140625" style="120" customWidth="1"/>
    <col min="1808" max="1809" width="14.85546875" style="120" customWidth="1"/>
    <col min="1810" max="1810" width="3.42578125" style="120" customWidth="1"/>
    <col min="1811" max="1811" width="15.42578125" style="120" customWidth="1"/>
    <col min="1812" max="1812" width="41.140625" style="120" customWidth="1"/>
    <col min="1813" max="1813" width="3.5703125" style="120" customWidth="1"/>
    <col min="1814" max="1814" width="15.42578125" style="120" customWidth="1"/>
    <col min="1815" max="1815" width="41.140625" style="120" customWidth="1"/>
    <col min="1816" max="1816" width="3.5703125" style="120" customWidth="1"/>
    <col min="1817" max="1817" width="15.42578125" style="120" customWidth="1"/>
    <col min="1818" max="1818" width="41.140625" style="120" customWidth="1"/>
    <col min="1819" max="1819" width="27.42578125" style="120" customWidth="1"/>
    <col min="1820" max="1820" width="20.5703125" style="120" customWidth="1"/>
    <col min="1821" max="1821" width="27.42578125" style="120" customWidth="1"/>
    <col min="1822" max="1822" width="59.5703125" style="120" customWidth="1"/>
    <col min="1823" max="2045" width="10.7109375" style="120"/>
    <col min="2046" max="2046" width="17.85546875" style="120" customWidth="1"/>
    <col min="2047" max="2047" width="45.85546875" style="120" customWidth="1"/>
    <col min="2048" max="2062" width="3.42578125" style="120" customWidth="1"/>
    <col min="2063" max="2063" width="7.140625" style="120" customWidth="1"/>
    <col min="2064" max="2065" width="14.85546875" style="120" customWidth="1"/>
    <col min="2066" max="2066" width="3.42578125" style="120" customWidth="1"/>
    <col min="2067" max="2067" width="15.42578125" style="120" customWidth="1"/>
    <col min="2068" max="2068" width="41.140625" style="120" customWidth="1"/>
    <col min="2069" max="2069" width="3.5703125" style="120" customWidth="1"/>
    <col min="2070" max="2070" width="15.42578125" style="120" customWidth="1"/>
    <col min="2071" max="2071" width="41.140625" style="120" customWidth="1"/>
    <col min="2072" max="2072" width="3.5703125" style="120" customWidth="1"/>
    <col min="2073" max="2073" width="15.42578125" style="120" customWidth="1"/>
    <col min="2074" max="2074" width="41.140625" style="120" customWidth="1"/>
    <col min="2075" max="2075" width="27.42578125" style="120" customWidth="1"/>
    <col min="2076" max="2076" width="20.5703125" style="120" customWidth="1"/>
    <col min="2077" max="2077" width="27.42578125" style="120" customWidth="1"/>
    <col min="2078" max="2078" width="59.5703125" style="120" customWidth="1"/>
    <col min="2079" max="2301" width="10.7109375" style="120"/>
    <col min="2302" max="2302" width="17.85546875" style="120" customWidth="1"/>
    <col min="2303" max="2303" width="45.85546875" style="120" customWidth="1"/>
    <col min="2304" max="2318" width="3.42578125" style="120" customWidth="1"/>
    <col min="2319" max="2319" width="7.140625" style="120" customWidth="1"/>
    <col min="2320" max="2321" width="14.85546875" style="120" customWidth="1"/>
    <col min="2322" max="2322" width="3.42578125" style="120" customWidth="1"/>
    <col min="2323" max="2323" width="15.42578125" style="120" customWidth="1"/>
    <col min="2324" max="2324" width="41.140625" style="120" customWidth="1"/>
    <col min="2325" max="2325" width="3.5703125" style="120" customWidth="1"/>
    <col min="2326" max="2326" width="15.42578125" style="120" customWidth="1"/>
    <col min="2327" max="2327" width="41.140625" style="120" customWidth="1"/>
    <col min="2328" max="2328" width="3.5703125" style="120" customWidth="1"/>
    <col min="2329" max="2329" width="15.42578125" style="120" customWidth="1"/>
    <col min="2330" max="2330" width="41.140625" style="120" customWidth="1"/>
    <col min="2331" max="2331" width="27.42578125" style="120" customWidth="1"/>
    <col min="2332" max="2332" width="20.5703125" style="120" customWidth="1"/>
    <col min="2333" max="2333" width="27.42578125" style="120" customWidth="1"/>
    <col min="2334" max="2334" width="59.5703125" style="120" customWidth="1"/>
    <col min="2335" max="2557" width="10.7109375" style="120"/>
    <col min="2558" max="2558" width="17.85546875" style="120" customWidth="1"/>
    <col min="2559" max="2559" width="45.85546875" style="120" customWidth="1"/>
    <col min="2560" max="2574" width="3.42578125" style="120" customWidth="1"/>
    <col min="2575" max="2575" width="7.140625" style="120" customWidth="1"/>
    <col min="2576" max="2577" width="14.85546875" style="120" customWidth="1"/>
    <col min="2578" max="2578" width="3.42578125" style="120" customWidth="1"/>
    <col min="2579" max="2579" width="15.42578125" style="120" customWidth="1"/>
    <col min="2580" max="2580" width="41.140625" style="120" customWidth="1"/>
    <col min="2581" max="2581" width="3.5703125" style="120" customWidth="1"/>
    <col min="2582" max="2582" width="15.42578125" style="120" customWidth="1"/>
    <col min="2583" max="2583" width="41.140625" style="120" customWidth="1"/>
    <col min="2584" max="2584" width="3.5703125" style="120" customWidth="1"/>
    <col min="2585" max="2585" width="15.42578125" style="120" customWidth="1"/>
    <col min="2586" max="2586" width="41.140625" style="120" customWidth="1"/>
    <col min="2587" max="2587" width="27.42578125" style="120" customWidth="1"/>
    <col min="2588" max="2588" width="20.5703125" style="120" customWidth="1"/>
    <col min="2589" max="2589" width="27.42578125" style="120" customWidth="1"/>
    <col min="2590" max="2590" width="59.5703125" style="120" customWidth="1"/>
    <col min="2591" max="2813" width="10.7109375" style="120"/>
    <col min="2814" max="2814" width="17.85546875" style="120" customWidth="1"/>
    <col min="2815" max="2815" width="45.85546875" style="120" customWidth="1"/>
    <col min="2816" max="2830" width="3.42578125" style="120" customWidth="1"/>
    <col min="2831" max="2831" width="7.140625" style="120" customWidth="1"/>
    <col min="2832" max="2833" width="14.85546875" style="120" customWidth="1"/>
    <col min="2834" max="2834" width="3.42578125" style="120" customWidth="1"/>
    <col min="2835" max="2835" width="15.42578125" style="120" customWidth="1"/>
    <col min="2836" max="2836" width="41.140625" style="120" customWidth="1"/>
    <col min="2837" max="2837" width="3.5703125" style="120" customWidth="1"/>
    <col min="2838" max="2838" width="15.42578125" style="120" customWidth="1"/>
    <col min="2839" max="2839" width="41.140625" style="120" customWidth="1"/>
    <col min="2840" max="2840" width="3.5703125" style="120" customWidth="1"/>
    <col min="2841" max="2841" width="15.42578125" style="120" customWidth="1"/>
    <col min="2842" max="2842" width="41.140625" style="120" customWidth="1"/>
    <col min="2843" max="2843" width="27.42578125" style="120" customWidth="1"/>
    <col min="2844" max="2844" width="20.5703125" style="120" customWidth="1"/>
    <col min="2845" max="2845" width="27.42578125" style="120" customWidth="1"/>
    <col min="2846" max="2846" width="59.5703125" style="120" customWidth="1"/>
    <col min="2847" max="3069" width="10.7109375" style="120"/>
    <col min="3070" max="3070" width="17.85546875" style="120" customWidth="1"/>
    <col min="3071" max="3071" width="45.85546875" style="120" customWidth="1"/>
    <col min="3072" max="3086" width="3.42578125" style="120" customWidth="1"/>
    <col min="3087" max="3087" width="7.140625" style="120" customWidth="1"/>
    <col min="3088" max="3089" width="14.85546875" style="120" customWidth="1"/>
    <col min="3090" max="3090" width="3.42578125" style="120" customWidth="1"/>
    <col min="3091" max="3091" width="15.42578125" style="120" customWidth="1"/>
    <col min="3092" max="3092" width="41.140625" style="120" customWidth="1"/>
    <col min="3093" max="3093" width="3.5703125" style="120" customWidth="1"/>
    <col min="3094" max="3094" width="15.42578125" style="120" customWidth="1"/>
    <col min="3095" max="3095" width="41.140625" style="120" customWidth="1"/>
    <col min="3096" max="3096" width="3.5703125" style="120" customWidth="1"/>
    <col min="3097" max="3097" width="15.42578125" style="120" customWidth="1"/>
    <col min="3098" max="3098" width="41.140625" style="120" customWidth="1"/>
    <col min="3099" max="3099" width="27.42578125" style="120" customWidth="1"/>
    <col min="3100" max="3100" width="20.5703125" style="120" customWidth="1"/>
    <col min="3101" max="3101" width="27.42578125" style="120" customWidth="1"/>
    <col min="3102" max="3102" width="59.5703125" style="120" customWidth="1"/>
    <col min="3103" max="3325" width="10.7109375" style="120"/>
    <col min="3326" max="3326" width="17.85546875" style="120" customWidth="1"/>
    <col min="3327" max="3327" width="45.85546875" style="120" customWidth="1"/>
    <col min="3328" max="3342" width="3.42578125" style="120" customWidth="1"/>
    <col min="3343" max="3343" width="7.140625" style="120" customWidth="1"/>
    <col min="3344" max="3345" width="14.85546875" style="120" customWidth="1"/>
    <col min="3346" max="3346" width="3.42578125" style="120" customWidth="1"/>
    <col min="3347" max="3347" width="15.42578125" style="120" customWidth="1"/>
    <col min="3348" max="3348" width="41.140625" style="120" customWidth="1"/>
    <col min="3349" max="3349" width="3.5703125" style="120" customWidth="1"/>
    <col min="3350" max="3350" width="15.42578125" style="120" customWidth="1"/>
    <col min="3351" max="3351" width="41.140625" style="120" customWidth="1"/>
    <col min="3352" max="3352" width="3.5703125" style="120" customWidth="1"/>
    <col min="3353" max="3353" width="15.42578125" style="120" customWidth="1"/>
    <col min="3354" max="3354" width="41.140625" style="120" customWidth="1"/>
    <col min="3355" max="3355" width="27.42578125" style="120" customWidth="1"/>
    <col min="3356" max="3356" width="20.5703125" style="120" customWidth="1"/>
    <col min="3357" max="3357" width="27.42578125" style="120" customWidth="1"/>
    <col min="3358" max="3358" width="59.5703125" style="120" customWidth="1"/>
    <col min="3359" max="3581" width="10.7109375" style="120"/>
    <col min="3582" max="3582" width="17.85546875" style="120" customWidth="1"/>
    <col min="3583" max="3583" width="45.85546875" style="120" customWidth="1"/>
    <col min="3584" max="3598" width="3.42578125" style="120" customWidth="1"/>
    <col min="3599" max="3599" width="7.140625" style="120" customWidth="1"/>
    <col min="3600" max="3601" width="14.85546875" style="120" customWidth="1"/>
    <col min="3602" max="3602" width="3.42578125" style="120" customWidth="1"/>
    <col min="3603" max="3603" width="15.42578125" style="120" customWidth="1"/>
    <col min="3604" max="3604" width="41.140625" style="120" customWidth="1"/>
    <col min="3605" max="3605" width="3.5703125" style="120" customWidth="1"/>
    <col min="3606" max="3606" width="15.42578125" style="120" customWidth="1"/>
    <col min="3607" max="3607" width="41.140625" style="120" customWidth="1"/>
    <col min="3608" max="3608" width="3.5703125" style="120" customWidth="1"/>
    <col min="3609" max="3609" width="15.42578125" style="120" customWidth="1"/>
    <col min="3610" max="3610" width="41.140625" style="120" customWidth="1"/>
    <col min="3611" max="3611" width="27.42578125" style="120" customWidth="1"/>
    <col min="3612" max="3612" width="20.5703125" style="120" customWidth="1"/>
    <col min="3613" max="3613" width="27.42578125" style="120" customWidth="1"/>
    <col min="3614" max="3614" width="59.5703125" style="120" customWidth="1"/>
    <col min="3615" max="3837" width="10.7109375" style="120"/>
    <col min="3838" max="3838" width="17.85546875" style="120" customWidth="1"/>
    <col min="3839" max="3839" width="45.85546875" style="120" customWidth="1"/>
    <col min="3840" max="3854" width="3.42578125" style="120" customWidth="1"/>
    <col min="3855" max="3855" width="7.140625" style="120" customWidth="1"/>
    <col min="3856" max="3857" width="14.85546875" style="120" customWidth="1"/>
    <col min="3858" max="3858" width="3.42578125" style="120" customWidth="1"/>
    <col min="3859" max="3859" width="15.42578125" style="120" customWidth="1"/>
    <col min="3860" max="3860" width="41.140625" style="120" customWidth="1"/>
    <col min="3861" max="3861" width="3.5703125" style="120" customWidth="1"/>
    <col min="3862" max="3862" width="15.42578125" style="120" customWidth="1"/>
    <col min="3863" max="3863" width="41.140625" style="120" customWidth="1"/>
    <col min="3864" max="3864" width="3.5703125" style="120" customWidth="1"/>
    <col min="3865" max="3865" width="15.42578125" style="120" customWidth="1"/>
    <col min="3866" max="3866" width="41.140625" style="120" customWidth="1"/>
    <col min="3867" max="3867" width="27.42578125" style="120" customWidth="1"/>
    <col min="3868" max="3868" width="20.5703125" style="120" customWidth="1"/>
    <col min="3869" max="3869" width="27.42578125" style="120" customWidth="1"/>
    <col min="3870" max="3870" width="59.5703125" style="120" customWidth="1"/>
    <col min="3871" max="4093" width="10.7109375" style="120"/>
    <col min="4094" max="4094" width="17.85546875" style="120" customWidth="1"/>
    <col min="4095" max="4095" width="45.85546875" style="120" customWidth="1"/>
    <col min="4096" max="4110" width="3.42578125" style="120" customWidth="1"/>
    <col min="4111" max="4111" width="7.140625" style="120" customWidth="1"/>
    <col min="4112" max="4113" width="14.85546875" style="120" customWidth="1"/>
    <col min="4114" max="4114" width="3.42578125" style="120" customWidth="1"/>
    <col min="4115" max="4115" width="15.42578125" style="120" customWidth="1"/>
    <col min="4116" max="4116" width="41.140625" style="120" customWidth="1"/>
    <col min="4117" max="4117" width="3.5703125" style="120" customWidth="1"/>
    <col min="4118" max="4118" width="15.42578125" style="120" customWidth="1"/>
    <col min="4119" max="4119" width="41.140625" style="120" customWidth="1"/>
    <col min="4120" max="4120" width="3.5703125" style="120" customWidth="1"/>
    <col min="4121" max="4121" width="15.42578125" style="120" customWidth="1"/>
    <col min="4122" max="4122" width="41.140625" style="120" customWidth="1"/>
    <col min="4123" max="4123" width="27.42578125" style="120" customWidth="1"/>
    <col min="4124" max="4124" width="20.5703125" style="120" customWidth="1"/>
    <col min="4125" max="4125" width="27.42578125" style="120" customWidth="1"/>
    <col min="4126" max="4126" width="59.5703125" style="120" customWidth="1"/>
    <col min="4127" max="4349" width="10.7109375" style="120"/>
    <col min="4350" max="4350" width="17.85546875" style="120" customWidth="1"/>
    <col min="4351" max="4351" width="45.85546875" style="120" customWidth="1"/>
    <col min="4352" max="4366" width="3.42578125" style="120" customWidth="1"/>
    <col min="4367" max="4367" width="7.140625" style="120" customWidth="1"/>
    <col min="4368" max="4369" width="14.85546875" style="120" customWidth="1"/>
    <col min="4370" max="4370" width="3.42578125" style="120" customWidth="1"/>
    <col min="4371" max="4371" width="15.42578125" style="120" customWidth="1"/>
    <col min="4372" max="4372" width="41.140625" style="120" customWidth="1"/>
    <col min="4373" max="4373" width="3.5703125" style="120" customWidth="1"/>
    <col min="4374" max="4374" width="15.42578125" style="120" customWidth="1"/>
    <col min="4375" max="4375" width="41.140625" style="120" customWidth="1"/>
    <col min="4376" max="4376" width="3.5703125" style="120" customWidth="1"/>
    <col min="4377" max="4377" width="15.42578125" style="120" customWidth="1"/>
    <col min="4378" max="4378" width="41.140625" style="120" customWidth="1"/>
    <col min="4379" max="4379" width="27.42578125" style="120" customWidth="1"/>
    <col min="4380" max="4380" width="20.5703125" style="120" customWidth="1"/>
    <col min="4381" max="4381" width="27.42578125" style="120" customWidth="1"/>
    <col min="4382" max="4382" width="59.5703125" style="120" customWidth="1"/>
    <col min="4383" max="4605" width="10.7109375" style="120"/>
    <col min="4606" max="4606" width="17.85546875" style="120" customWidth="1"/>
    <col min="4607" max="4607" width="45.85546875" style="120" customWidth="1"/>
    <col min="4608" max="4622" width="3.42578125" style="120" customWidth="1"/>
    <col min="4623" max="4623" width="7.140625" style="120" customWidth="1"/>
    <col min="4624" max="4625" width="14.85546875" style="120" customWidth="1"/>
    <col min="4626" max="4626" width="3.42578125" style="120" customWidth="1"/>
    <col min="4627" max="4627" width="15.42578125" style="120" customWidth="1"/>
    <col min="4628" max="4628" width="41.140625" style="120" customWidth="1"/>
    <col min="4629" max="4629" width="3.5703125" style="120" customWidth="1"/>
    <col min="4630" max="4630" width="15.42578125" style="120" customWidth="1"/>
    <col min="4631" max="4631" width="41.140625" style="120" customWidth="1"/>
    <col min="4632" max="4632" width="3.5703125" style="120" customWidth="1"/>
    <col min="4633" max="4633" width="15.42578125" style="120" customWidth="1"/>
    <col min="4634" max="4634" width="41.140625" style="120" customWidth="1"/>
    <col min="4635" max="4635" width="27.42578125" style="120" customWidth="1"/>
    <col min="4636" max="4636" width="20.5703125" style="120" customWidth="1"/>
    <col min="4637" max="4637" width="27.42578125" style="120" customWidth="1"/>
    <col min="4638" max="4638" width="59.5703125" style="120" customWidth="1"/>
    <col min="4639" max="4861" width="10.7109375" style="120"/>
    <col min="4862" max="4862" width="17.85546875" style="120" customWidth="1"/>
    <col min="4863" max="4863" width="45.85546875" style="120" customWidth="1"/>
    <col min="4864" max="4878" width="3.42578125" style="120" customWidth="1"/>
    <col min="4879" max="4879" width="7.140625" style="120" customWidth="1"/>
    <col min="4880" max="4881" width="14.85546875" style="120" customWidth="1"/>
    <col min="4882" max="4882" width="3.42578125" style="120" customWidth="1"/>
    <col min="4883" max="4883" width="15.42578125" style="120" customWidth="1"/>
    <col min="4884" max="4884" width="41.140625" style="120" customWidth="1"/>
    <col min="4885" max="4885" width="3.5703125" style="120" customWidth="1"/>
    <col min="4886" max="4886" width="15.42578125" style="120" customWidth="1"/>
    <col min="4887" max="4887" width="41.140625" style="120" customWidth="1"/>
    <col min="4888" max="4888" width="3.5703125" style="120" customWidth="1"/>
    <col min="4889" max="4889" width="15.42578125" style="120" customWidth="1"/>
    <col min="4890" max="4890" width="41.140625" style="120" customWidth="1"/>
    <col min="4891" max="4891" width="27.42578125" style="120" customWidth="1"/>
    <col min="4892" max="4892" width="20.5703125" style="120" customWidth="1"/>
    <col min="4893" max="4893" width="27.42578125" style="120" customWidth="1"/>
    <col min="4894" max="4894" width="59.5703125" style="120" customWidth="1"/>
    <col min="4895" max="5117" width="10.7109375" style="120"/>
    <col min="5118" max="5118" width="17.85546875" style="120" customWidth="1"/>
    <col min="5119" max="5119" width="45.85546875" style="120" customWidth="1"/>
    <col min="5120" max="5134" width="3.42578125" style="120" customWidth="1"/>
    <col min="5135" max="5135" width="7.140625" style="120" customWidth="1"/>
    <col min="5136" max="5137" width="14.85546875" style="120" customWidth="1"/>
    <col min="5138" max="5138" width="3.42578125" style="120" customWidth="1"/>
    <col min="5139" max="5139" width="15.42578125" style="120" customWidth="1"/>
    <col min="5140" max="5140" width="41.140625" style="120" customWidth="1"/>
    <col min="5141" max="5141" width="3.5703125" style="120" customWidth="1"/>
    <col min="5142" max="5142" width="15.42578125" style="120" customWidth="1"/>
    <col min="5143" max="5143" width="41.140625" style="120" customWidth="1"/>
    <col min="5144" max="5144" width="3.5703125" style="120" customWidth="1"/>
    <col min="5145" max="5145" width="15.42578125" style="120" customWidth="1"/>
    <col min="5146" max="5146" width="41.140625" style="120" customWidth="1"/>
    <col min="5147" max="5147" width="27.42578125" style="120" customWidth="1"/>
    <col min="5148" max="5148" width="20.5703125" style="120" customWidth="1"/>
    <col min="5149" max="5149" width="27.42578125" style="120" customWidth="1"/>
    <col min="5150" max="5150" width="59.5703125" style="120" customWidth="1"/>
    <col min="5151" max="5373" width="10.7109375" style="120"/>
    <col min="5374" max="5374" width="17.85546875" style="120" customWidth="1"/>
    <col min="5375" max="5375" width="45.85546875" style="120" customWidth="1"/>
    <col min="5376" max="5390" width="3.42578125" style="120" customWidth="1"/>
    <col min="5391" max="5391" width="7.140625" style="120" customWidth="1"/>
    <col min="5392" max="5393" width="14.85546875" style="120" customWidth="1"/>
    <col min="5394" max="5394" width="3.42578125" style="120" customWidth="1"/>
    <col min="5395" max="5395" width="15.42578125" style="120" customWidth="1"/>
    <col min="5396" max="5396" width="41.140625" style="120" customWidth="1"/>
    <col min="5397" max="5397" width="3.5703125" style="120" customWidth="1"/>
    <col min="5398" max="5398" width="15.42578125" style="120" customWidth="1"/>
    <col min="5399" max="5399" width="41.140625" style="120" customWidth="1"/>
    <col min="5400" max="5400" width="3.5703125" style="120" customWidth="1"/>
    <col min="5401" max="5401" width="15.42578125" style="120" customWidth="1"/>
    <col min="5402" max="5402" width="41.140625" style="120" customWidth="1"/>
    <col min="5403" max="5403" width="27.42578125" style="120" customWidth="1"/>
    <col min="5404" max="5404" width="20.5703125" style="120" customWidth="1"/>
    <col min="5405" max="5405" width="27.42578125" style="120" customWidth="1"/>
    <col min="5406" max="5406" width="59.5703125" style="120" customWidth="1"/>
    <col min="5407" max="5629" width="10.7109375" style="120"/>
    <col min="5630" max="5630" width="17.85546875" style="120" customWidth="1"/>
    <col min="5631" max="5631" width="45.85546875" style="120" customWidth="1"/>
    <col min="5632" max="5646" width="3.42578125" style="120" customWidth="1"/>
    <col min="5647" max="5647" width="7.140625" style="120" customWidth="1"/>
    <col min="5648" max="5649" width="14.85546875" style="120" customWidth="1"/>
    <col min="5650" max="5650" width="3.42578125" style="120" customWidth="1"/>
    <col min="5651" max="5651" width="15.42578125" style="120" customWidth="1"/>
    <col min="5652" max="5652" width="41.140625" style="120" customWidth="1"/>
    <col min="5653" max="5653" width="3.5703125" style="120" customWidth="1"/>
    <col min="5654" max="5654" width="15.42578125" style="120" customWidth="1"/>
    <col min="5655" max="5655" width="41.140625" style="120" customWidth="1"/>
    <col min="5656" max="5656" width="3.5703125" style="120" customWidth="1"/>
    <col min="5657" max="5657" width="15.42578125" style="120" customWidth="1"/>
    <col min="5658" max="5658" width="41.140625" style="120" customWidth="1"/>
    <col min="5659" max="5659" width="27.42578125" style="120" customWidth="1"/>
    <col min="5660" max="5660" width="20.5703125" style="120" customWidth="1"/>
    <col min="5661" max="5661" width="27.42578125" style="120" customWidth="1"/>
    <col min="5662" max="5662" width="59.5703125" style="120" customWidth="1"/>
    <col min="5663" max="5885" width="10.7109375" style="120"/>
    <col min="5886" max="5886" width="17.85546875" style="120" customWidth="1"/>
    <col min="5887" max="5887" width="45.85546875" style="120" customWidth="1"/>
    <col min="5888" max="5902" width="3.42578125" style="120" customWidth="1"/>
    <col min="5903" max="5903" width="7.140625" style="120" customWidth="1"/>
    <col min="5904" max="5905" width="14.85546875" style="120" customWidth="1"/>
    <col min="5906" max="5906" width="3.42578125" style="120" customWidth="1"/>
    <col min="5907" max="5907" width="15.42578125" style="120" customWidth="1"/>
    <col min="5908" max="5908" width="41.140625" style="120" customWidth="1"/>
    <col min="5909" max="5909" width="3.5703125" style="120" customWidth="1"/>
    <col min="5910" max="5910" width="15.42578125" style="120" customWidth="1"/>
    <col min="5911" max="5911" width="41.140625" style="120" customWidth="1"/>
    <col min="5912" max="5912" width="3.5703125" style="120" customWidth="1"/>
    <col min="5913" max="5913" width="15.42578125" style="120" customWidth="1"/>
    <col min="5914" max="5914" width="41.140625" style="120" customWidth="1"/>
    <col min="5915" max="5915" width="27.42578125" style="120" customWidth="1"/>
    <col min="5916" max="5916" width="20.5703125" style="120" customWidth="1"/>
    <col min="5917" max="5917" width="27.42578125" style="120" customWidth="1"/>
    <col min="5918" max="5918" width="59.5703125" style="120" customWidth="1"/>
    <col min="5919" max="6141" width="10.7109375" style="120"/>
    <col min="6142" max="6142" width="17.85546875" style="120" customWidth="1"/>
    <col min="6143" max="6143" width="45.85546875" style="120" customWidth="1"/>
    <col min="6144" max="6158" width="3.42578125" style="120" customWidth="1"/>
    <col min="6159" max="6159" width="7.140625" style="120" customWidth="1"/>
    <col min="6160" max="6161" width="14.85546875" style="120" customWidth="1"/>
    <col min="6162" max="6162" width="3.42578125" style="120" customWidth="1"/>
    <col min="6163" max="6163" width="15.42578125" style="120" customWidth="1"/>
    <col min="6164" max="6164" width="41.140625" style="120" customWidth="1"/>
    <col min="6165" max="6165" width="3.5703125" style="120" customWidth="1"/>
    <col min="6166" max="6166" width="15.42578125" style="120" customWidth="1"/>
    <col min="6167" max="6167" width="41.140625" style="120" customWidth="1"/>
    <col min="6168" max="6168" width="3.5703125" style="120" customWidth="1"/>
    <col min="6169" max="6169" width="15.42578125" style="120" customWidth="1"/>
    <col min="6170" max="6170" width="41.140625" style="120" customWidth="1"/>
    <col min="6171" max="6171" width="27.42578125" style="120" customWidth="1"/>
    <col min="6172" max="6172" width="20.5703125" style="120" customWidth="1"/>
    <col min="6173" max="6173" width="27.42578125" style="120" customWidth="1"/>
    <col min="6174" max="6174" width="59.5703125" style="120" customWidth="1"/>
    <col min="6175" max="6397" width="10.7109375" style="120"/>
    <col min="6398" max="6398" width="17.85546875" style="120" customWidth="1"/>
    <col min="6399" max="6399" width="45.85546875" style="120" customWidth="1"/>
    <col min="6400" max="6414" width="3.42578125" style="120" customWidth="1"/>
    <col min="6415" max="6415" width="7.140625" style="120" customWidth="1"/>
    <col min="6416" max="6417" width="14.85546875" style="120" customWidth="1"/>
    <col min="6418" max="6418" width="3.42578125" style="120" customWidth="1"/>
    <col min="6419" max="6419" width="15.42578125" style="120" customWidth="1"/>
    <col min="6420" max="6420" width="41.140625" style="120" customWidth="1"/>
    <col min="6421" max="6421" width="3.5703125" style="120" customWidth="1"/>
    <col min="6422" max="6422" width="15.42578125" style="120" customWidth="1"/>
    <col min="6423" max="6423" width="41.140625" style="120" customWidth="1"/>
    <col min="6424" max="6424" width="3.5703125" style="120" customWidth="1"/>
    <col min="6425" max="6425" width="15.42578125" style="120" customWidth="1"/>
    <col min="6426" max="6426" width="41.140625" style="120" customWidth="1"/>
    <col min="6427" max="6427" width="27.42578125" style="120" customWidth="1"/>
    <col min="6428" max="6428" width="20.5703125" style="120" customWidth="1"/>
    <col min="6429" max="6429" width="27.42578125" style="120" customWidth="1"/>
    <col min="6430" max="6430" width="59.5703125" style="120" customWidth="1"/>
    <col min="6431" max="6653" width="10.7109375" style="120"/>
    <col min="6654" max="6654" width="17.85546875" style="120" customWidth="1"/>
    <col min="6655" max="6655" width="45.85546875" style="120" customWidth="1"/>
    <col min="6656" max="6670" width="3.42578125" style="120" customWidth="1"/>
    <col min="6671" max="6671" width="7.140625" style="120" customWidth="1"/>
    <col min="6672" max="6673" width="14.85546875" style="120" customWidth="1"/>
    <col min="6674" max="6674" width="3.42578125" style="120" customWidth="1"/>
    <col min="6675" max="6675" width="15.42578125" style="120" customWidth="1"/>
    <col min="6676" max="6676" width="41.140625" style="120" customWidth="1"/>
    <col min="6677" max="6677" width="3.5703125" style="120" customWidth="1"/>
    <col min="6678" max="6678" width="15.42578125" style="120" customWidth="1"/>
    <col min="6679" max="6679" width="41.140625" style="120" customWidth="1"/>
    <col min="6680" max="6680" width="3.5703125" style="120" customWidth="1"/>
    <col min="6681" max="6681" width="15.42578125" style="120" customWidth="1"/>
    <col min="6682" max="6682" width="41.140625" style="120" customWidth="1"/>
    <col min="6683" max="6683" width="27.42578125" style="120" customWidth="1"/>
    <col min="6684" max="6684" width="20.5703125" style="120" customWidth="1"/>
    <col min="6685" max="6685" width="27.42578125" style="120" customWidth="1"/>
    <col min="6686" max="6686" width="59.5703125" style="120" customWidth="1"/>
    <col min="6687" max="6909" width="10.7109375" style="120"/>
    <col min="6910" max="6910" width="17.85546875" style="120" customWidth="1"/>
    <col min="6911" max="6911" width="45.85546875" style="120" customWidth="1"/>
    <col min="6912" max="6926" width="3.42578125" style="120" customWidth="1"/>
    <col min="6927" max="6927" width="7.140625" style="120" customWidth="1"/>
    <col min="6928" max="6929" width="14.85546875" style="120" customWidth="1"/>
    <col min="6930" max="6930" width="3.42578125" style="120" customWidth="1"/>
    <col min="6931" max="6931" width="15.42578125" style="120" customWidth="1"/>
    <col min="6932" max="6932" width="41.140625" style="120" customWidth="1"/>
    <col min="6933" max="6933" width="3.5703125" style="120" customWidth="1"/>
    <col min="6934" max="6934" width="15.42578125" style="120" customWidth="1"/>
    <col min="6935" max="6935" width="41.140625" style="120" customWidth="1"/>
    <col min="6936" max="6936" width="3.5703125" style="120" customWidth="1"/>
    <col min="6937" max="6937" width="15.42578125" style="120" customWidth="1"/>
    <col min="6938" max="6938" width="41.140625" style="120" customWidth="1"/>
    <col min="6939" max="6939" width="27.42578125" style="120" customWidth="1"/>
    <col min="6940" max="6940" width="20.5703125" style="120" customWidth="1"/>
    <col min="6941" max="6941" width="27.42578125" style="120" customWidth="1"/>
    <col min="6942" max="6942" width="59.5703125" style="120" customWidth="1"/>
    <col min="6943" max="7165" width="10.7109375" style="120"/>
    <col min="7166" max="7166" width="17.85546875" style="120" customWidth="1"/>
    <col min="7167" max="7167" width="45.85546875" style="120" customWidth="1"/>
    <col min="7168" max="7182" width="3.42578125" style="120" customWidth="1"/>
    <col min="7183" max="7183" width="7.140625" style="120" customWidth="1"/>
    <col min="7184" max="7185" width="14.85546875" style="120" customWidth="1"/>
    <col min="7186" max="7186" width="3.42578125" style="120" customWidth="1"/>
    <col min="7187" max="7187" width="15.42578125" style="120" customWidth="1"/>
    <col min="7188" max="7188" width="41.140625" style="120" customWidth="1"/>
    <col min="7189" max="7189" width="3.5703125" style="120" customWidth="1"/>
    <col min="7190" max="7190" width="15.42578125" style="120" customWidth="1"/>
    <col min="7191" max="7191" width="41.140625" style="120" customWidth="1"/>
    <col min="7192" max="7192" width="3.5703125" style="120" customWidth="1"/>
    <col min="7193" max="7193" width="15.42578125" style="120" customWidth="1"/>
    <col min="7194" max="7194" width="41.140625" style="120" customWidth="1"/>
    <col min="7195" max="7195" width="27.42578125" style="120" customWidth="1"/>
    <col min="7196" max="7196" width="20.5703125" style="120" customWidth="1"/>
    <col min="7197" max="7197" width="27.42578125" style="120" customWidth="1"/>
    <col min="7198" max="7198" width="59.5703125" style="120" customWidth="1"/>
    <col min="7199" max="7421" width="10.7109375" style="120"/>
    <col min="7422" max="7422" width="17.85546875" style="120" customWidth="1"/>
    <col min="7423" max="7423" width="45.85546875" style="120" customWidth="1"/>
    <col min="7424" max="7438" width="3.42578125" style="120" customWidth="1"/>
    <col min="7439" max="7439" width="7.140625" style="120" customWidth="1"/>
    <col min="7440" max="7441" width="14.85546875" style="120" customWidth="1"/>
    <col min="7442" max="7442" width="3.42578125" style="120" customWidth="1"/>
    <col min="7443" max="7443" width="15.42578125" style="120" customWidth="1"/>
    <col min="7444" max="7444" width="41.140625" style="120" customWidth="1"/>
    <col min="7445" max="7445" width="3.5703125" style="120" customWidth="1"/>
    <col min="7446" max="7446" width="15.42578125" style="120" customWidth="1"/>
    <col min="7447" max="7447" width="41.140625" style="120" customWidth="1"/>
    <col min="7448" max="7448" width="3.5703125" style="120" customWidth="1"/>
    <col min="7449" max="7449" width="15.42578125" style="120" customWidth="1"/>
    <col min="7450" max="7450" width="41.140625" style="120" customWidth="1"/>
    <col min="7451" max="7451" width="27.42578125" style="120" customWidth="1"/>
    <col min="7452" max="7452" width="20.5703125" style="120" customWidth="1"/>
    <col min="7453" max="7453" width="27.42578125" style="120" customWidth="1"/>
    <col min="7454" max="7454" width="59.5703125" style="120" customWidth="1"/>
    <col min="7455" max="7677" width="10.7109375" style="120"/>
    <col min="7678" max="7678" width="17.85546875" style="120" customWidth="1"/>
    <col min="7679" max="7679" width="45.85546875" style="120" customWidth="1"/>
    <col min="7680" max="7694" width="3.42578125" style="120" customWidth="1"/>
    <col min="7695" max="7695" width="7.140625" style="120" customWidth="1"/>
    <col min="7696" max="7697" width="14.85546875" style="120" customWidth="1"/>
    <col min="7698" max="7698" width="3.42578125" style="120" customWidth="1"/>
    <col min="7699" max="7699" width="15.42578125" style="120" customWidth="1"/>
    <col min="7700" max="7700" width="41.140625" style="120" customWidth="1"/>
    <col min="7701" max="7701" width="3.5703125" style="120" customWidth="1"/>
    <col min="7702" max="7702" width="15.42578125" style="120" customWidth="1"/>
    <col min="7703" max="7703" width="41.140625" style="120" customWidth="1"/>
    <col min="7704" max="7704" width="3.5703125" style="120" customWidth="1"/>
    <col min="7705" max="7705" width="15.42578125" style="120" customWidth="1"/>
    <col min="7706" max="7706" width="41.140625" style="120" customWidth="1"/>
    <col min="7707" max="7707" width="27.42578125" style="120" customWidth="1"/>
    <col min="7708" max="7708" width="20.5703125" style="120" customWidth="1"/>
    <col min="7709" max="7709" width="27.42578125" style="120" customWidth="1"/>
    <col min="7710" max="7710" width="59.5703125" style="120" customWidth="1"/>
    <col min="7711" max="7933" width="10.7109375" style="120"/>
    <col min="7934" max="7934" width="17.85546875" style="120" customWidth="1"/>
    <col min="7935" max="7935" width="45.85546875" style="120" customWidth="1"/>
    <col min="7936" max="7950" width="3.42578125" style="120" customWidth="1"/>
    <col min="7951" max="7951" width="7.140625" style="120" customWidth="1"/>
    <col min="7952" max="7953" width="14.85546875" style="120" customWidth="1"/>
    <col min="7954" max="7954" width="3.42578125" style="120" customWidth="1"/>
    <col min="7955" max="7955" width="15.42578125" style="120" customWidth="1"/>
    <col min="7956" max="7956" width="41.140625" style="120" customWidth="1"/>
    <col min="7957" max="7957" width="3.5703125" style="120" customWidth="1"/>
    <col min="7958" max="7958" width="15.42578125" style="120" customWidth="1"/>
    <col min="7959" max="7959" width="41.140625" style="120" customWidth="1"/>
    <col min="7960" max="7960" width="3.5703125" style="120" customWidth="1"/>
    <col min="7961" max="7961" width="15.42578125" style="120" customWidth="1"/>
    <col min="7962" max="7962" width="41.140625" style="120" customWidth="1"/>
    <col min="7963" max="7963" width="27.42578125" style="120" customWidth="1"/>
    <col min="7964" max="7964" width="20.5703125" style="120" customWidth="1"/>
    <col min="7965" max="7965" width="27.42578125" style="120" customWidth="1"/>
    <col min="7966" max="7966" width="59.5703125" style="120" customWidth="1"/>
    <col min="7967" max="8189" width="10.7109375" style="120"/>
    <col min="8190" max="8190" width="17.85546875" style="120" customWidth="1"/>
    <col min="8191" max="8191" width="45.85546875" style="120" customWidth="1"/>
    <col min="8192" max="8206" width="3.42578125" style="120" customWidth="1"/>
    <col min="8207" max="8207" width="7.140625" style="120" customWidth="1"/>
    <col min="8208" max="8209" width="14.85546875" style="120" customWidth="1"/>
    <col min="8210" max="8210" width="3.42578125" style="120" customWidth="1"/>
    <col min="8211" max="8211" width="15.42578125" style="120" customWidth="1"/>
    <col min="8212" max="8212" width="41.140625" style="120" customWidth="1"/>
    <col min="8213" max="8213" width="3.5703125" style="120" customWidth="1"/>
    <col min="8214" max="8214" width="15.42578125" style="120" customWidth="1"/>
    <col min="8215" max="8215" width="41.140625" style="120" customWidth="1"/>
    <col min="8216" max="8216" width="3.5703125" style="120" customWidth="1"/>
    <col min="8217" max="8217" width="15.42578125" style="120" customWidth="1"/>
    <col min="8218" max="8218" width="41.140625" style="120" customWidth="1"/>
    <col min="8219" max="8219" width="27.42578125" style="120" customWidth="1"/>
    <col min="8220" max="8220" width="20.5703125" style="120" customWidth="1"/>
    <col min="8221" max="8221" width="27.42578125" style="120" customWidth="1"/>
    <col min="8222" max="8222" width="59.5703125" style="120" customWidth="1"/>
    <col min="8223" max="8445" width="10.7109375" style="120"/>
    <col min="8446" max="8446" width="17.85546875" style="120" customWidth="1"/>
    <col min="8447" max="8447" width="45.85546875" style="120" customWidth="1"/>
    <col min="8448" max="8462" width="3.42578125" style="120" customWidth="1"/>
    <col min="8463" max="8463" width="7.140625" style="120" customWidth="1"/>
    <col min="8464" max="8465" width="14.85546875" style="120" customWidth="1"/>
    <col min="8466" max="8466" width="3.42578125" style="120" customWidth="1"/>
    <col min="8467" max="8467" width="15.42578125" style="120" customWidth="1"/>
    <col min="8468" max="8468" width="41.140625" style="120" customWidth="1"/>
    <col min="8469" max="8469" width="3.5703125" style="120" customWidth="1"/>
    <col min="8470" max="8470" width="15.42578125" style="120" customWidth="1"/>
    <col min="8471" max="8471" width="41.140625" style="120" customWidth="1"/>
    <col min="8472" max="8472" width="3.5703125" style="120" customWidth="1"/>
    <col min="8473" max="8473" width="15.42578125" style="120" customWidth="1"/>
    <col min="8474" max="8474" width="41.140625" style="120" customWidth="1"/>
    <col min="8475" max="8475" width="27.42578125" style="120" customWidth="1"/>
    <col min="8476" max="8476" width="20.5703125" style="120" customWidth="1"/>
    <col min="8477" max="8477" width="27.42578125" style="120" customWidth="1"/>
    <col min="8478" max="8478" width="59.5703125" style="120" customWidth="1"/>
    <col min="8479" max="8701" width="10.7109375" style="120"/>
    <col min="8702" max="8702" width="17.85546875" style="120" customWidth="1"/>
    <col min="8703" max="8703" width="45.85546875" style="120" customWidth="1"/>
    <col min="8704" max="8718" width="3.42578125" style="120" customWidth="1"/>
    <col min="8719" max="8719" width="7.140625" style="120" customWidth="1"/>
    <col min="8720" max="8721" width="14.85546875" style="120" customWidth="1"/>
    <col min="8722" max="8722" width="3.42578125" style="120" customWidth="1"/>
    <col min="8723" max="8723" width="15.42578125" style="120" customWidth="1"/>
    <col min="8724" max="8724" width="41.140625" style="120" customWidth="1"/>
    <col min="8725" max="8725" width="3.5703125" style="120" customWidth="1"/>
    <col min="8726" max="8726" width="15.42578125" style="120" customWidth="1"/>
    <col min="8727" max="8727" width="41.140625" style="120" customWidth="1"/>
    <col min="8728" max="8728" width="3.5703125" style="120" customWidth="1"/>
    <col min="8729" max="8729" width="15.42578125" style="120" customWidth="1"/>
    <col min="8730" max="8730" width="41.140625" style="120" customWidth="1"/>
    <col min="8731" max="8731" width="27.42578125" style="120" customWidth="1"/>
    <col min="8732" max="8732" width="20.5703125" style="120" customWidth="1"/>
    <col min="8733" max="8733" width="27.42578125" style="120" customWidth="1"/>
    <col min="8734" max="8734" width="59.5703125" style="120" customWidth="1"/>
    <col min="8735" max="8957" width="10.7109375" style="120"/>
    <col min="8958" max="8958" width="17.85546875" style="120" customWidth="1"/>
    <col min="8959" max="8959" width="45.85546875" style="120" customWidth="1"/>
    <col min="8960" max="8974" width="3.42578125" style="120" customWidth="1"/>
    <col min="8975" max="8975" width="7.140625" style="120" customWidth="1"/>
    <col min="8976" max="8977" width="14.85546875" style="120" customWidth="1"/>
    <col min="8978" max="8978" width="3.42578125" style="120" customWidth="1"/>
    <col min="8979" max="8979" width="15.42578125" style="120" customWidth="1"/>
    <col min="8980" max="8980" width="41.140625" style="120" customWidth="1"/>
    <col min="8981" max="8981" width="3.5703125" style="120" customWidth="1"/>
    <col min="8982" max="8982" width="15.42578125" style="120" customWidth="1"/>
    <col min="8983" max="8983" width="41.140625" style="120" customWidth="1"/>
    <col min="8984" max="8984" width="3.5703125" style="120" customWidth="1"/>
    <col min="8985" max="8985" width="15.42578125" style="120" customWidth="1"/>
    <col min="8986" max="8986" width="41.140625" style="120" customWidth="1"/>
    <col min="8987" max="8987" width="27.42578125" style="120" customWidth="1"/>
    <col min="8988" max="8988" width="20.5703125" style="120" customWidth="1"/>
    <col min="8989" max="8989" width="27.42578125" style="120" customWidth="1"/>
    <col min="8990" max="8990" width="59.5703125" style="120" customWidth="1"/>
    <col min="8991" max="9213" width="10.7109375" style="120"/>
    <col min="9214" max="9214" width="17.85546875" style="120" customWidth="1"/>
    <col min="9215" max="9215" width="45.85546875" style="120" customWidth="1"/>
    <col min="9216" max="9230" width="3.42578125" style="120" customWidth="1"/>
    <col min="9231" max="9231" width="7.140625" style="120" customWidth="1"/>
    <col min="9232" max="9233" width="14.85546875" style="120" customWidth="1"/>
    <col min="9234" max="9234" width="3.42578125" style="120" customWidth="1"/>
    <col min="9235" max="9235" width="15.42578125" style="120" customWidth="1"/>
    <col min="9236" max="9236" width="41.140625" style="120" customWidth="1"/>
    <col min="9237" max="9237" width="3.5703125" style="120" customWidth="1"/>
    <col min="9238" max="9238" width="15.42578125" style="120" customWidth="1"/>
    <col min="9239" max="9239" width="41.140625" style="120" customWidth="1"/>
    <col min="9240" max="9240" width="3.5703125" style="120" customWidth="1"/>
    <col min="9241" max="9241" width="15.42578125" style="120" customWidth="1"/>
    <col min="9242" max="9242" width="41.140625" style="120" customWidth="1"/>
    <col min="9243" max="9243" width="27.42578125" style="120" customWidth="1"/>
    <col min="9244" max="9244" width="20.5703125" style="120" customWidth="1"/>
    <col min="9245" max="9245" width="27.42578125" style="120" customWidth="1"/>
    <col min="9246" max="9246" width="59.5703125" style="120" customWidth="1"/>
    <col min="9247" max="9469" width="10.7109375" style="120"/>
    <col min="9470" max="9470" width="17.85546875" style="120" customWidth="1"/>
    <col min="9471" max="9471" width="45.85546875" style="120" customWidth="1"/>
    <col min="9472" max="9486" width="3.42578125" style="120" customWidth="1"/>
    <col min="9487" max="9487" width="7.140625" style="120" customWidth="1"/>
    <col min="9488" max="9489" width="14.85546875" style="120" customWidth="1"/>
    <col min="9490" max="9490" width="3.42578125" style="120" customWidth="1"/>
    <col min="9491" max="9491" width="15.42578125" style="120" customWidth="1"/>
    <col min="9492" max="9492" width="41.140625" style="120" customWidth="1"/>
    <col min="9493" max="9493" width="3.5703125" style="120" customWidth="1"/>
    <col min="9494" max="9494" width="15.42578125" style="120" customWidth="1"/>
    <col min="9495" max="9495" width="41.140625" style="120" customWidth="1"/>
    <col min="9496" max="9496" width="3.5703125" style="120" customWidth="1"/>
    <col min="9497" max="9497" width="15.42578125" style="120" customWidth="1"/>
    <col min="9498" max="9498" width="41.140625" style="120" customWidth="1"/>
    <col min="9499" max="9499" width="27.42578125" style="120" customWidth="1"/>
    <col min="9500" max="9500" width="20.5703125" style="120" customWidth="1"/>
    <col min="9501" max="9501" width="27.42578125" style="120" customWidth="1"/>
    <col min="9502" max="9502" width="59.5703125" style="120" customWidth="1"/>
    <col min="9503" max="9725" width="10.7109375" style="120"/>
    <col min="9726" max="9726" width="17.85546875" style="120" customWidth="1"/>
    <col min="9727" max="9727" width="45.85546875" style="120" customWidth="1"/>
    <col min="9728" max="9742" width="3.42578125" style="120" customWidth="1"/>
    <col min="9743" max="9743" width="7.140625" style="120" customWidth="1"/>
    <col min="9744" max="9745" width="14.85546875" style="120" customWidth="1"/>
    <col min="9746" max="9746" width="3.42578125" style="120" customWidth="1"/>
    <col min="9747" max="9747" width="15.42578125" style="120" customWidth="1"/>
    <col min="9748" max="9748" width="41.140625" style="120" customWidth="1"/>
    <col min="9749" max="9749" width="3.5703125" style="120" customWidth="1"/>
    <col min="9750" max="9750" width="15.42578125" style="120" customWidth="1"/>
    <col min="9751" max="9751" width="41.140625" style="120" customWidth="1"/>
    <col min="9752" max="9752" width="3.5703125" style="120" customWidth="1"/>
    <col min="9753" max="9753" width="15.42578125" style="120" customWidth="1"/>
    <col min="9754" max="9754" width="41.140625" style="120" customWidth="1"/>
    <col min="9755" max="9755" width="27.42578125" style="120" customWidth="1"/>
    <col min="9756" max="9756" width="20.5703125" style="120" customWidth="1"/>
    <col min="9757" max="9757" width="27.42578125" style="120" customWidth="1"/>
    <col min="9758" max="9758" width="59.5703125" style="120" customWidth="1"/>
    <col min="9759" max="9981" width="10.7109375" style="120"/>
    <col min="9982" max="9982" width="17.85546875" style="120" customWidth="1"/>
    <col min="9983" max="9983" width="45.85546875" style="120" customWidth="1"/>
    <col min="9984" max="9998" width="3.42578125" style="120" customWidth="1"/>
    <col min="9999" max="9999" width="7.140625" style="120" customWidth="1"/>
    <col min="10000" max="10001" width="14.85546875" style="120" customWidth="1"/>
    <col min="10002" max="10002" width="3.42578125" style="120" customWidth="1"/>
    <col min="10003" max="10003" width="15.42578125" style="120" customWidth="1"/>
    <col min="10004" max="10004" width="41.140625" style="120" customWidth="1"/>
    <col min="10005" max="10005" width="3.5703125" style="120" customWidth="1"/>
    <col min="10006" max="10006" width="15.42578125" style="120" customWidth="1"/>
    <col min="10007" max="10007" width="41.140625" style="120" customWidth="1"/>
    <col min="10008" max="10008" width="3.5703125" style="120" customWidth="1"/>
    <col min="10009" max="10009" width="15.42578125" style="120" customWidth="1"/>
    <col min="10010" max="10010" width="41.140625" style="120" customWidth="1"/>
    <col min="10011" max="10011" width="27.42578125" style="120" customWidth="1"/>
    <col min="10012" max="10012" width="20.5703125" style="120" customWidth="1"/>
    <col min="10013" max="10013" width="27.42578125" style="120" customWidth="1"/>
    <col min="10014" max="10014" width="59.5703125" style="120" customWidth="1"/>
    <col min="10015" max="10237" width="10.7109375" style="120"/>
    <col min="10238" max="10238" width="17.85546875" style="120" customWidth="1"/>
    <col min="10239" max="10239" width="45.85546875" style="120" customWidth="1"/>
    <col min="10240" max="10254" width="3.42578125" style="120" customWidth="1"/>
    <col min="10255" max="10255" width="7.140625" style="120" customWidth="1"/>
    <col min="10256" max="10257" width="14.85546875" style="120" customWidth="1"/>
    <col min="10258" max="10258" width="3.42578125" style="120" customWidth="1"/>
    <col min="10259" max="10259" width="15.42578125" style="120" customWidth="1"/>
    <col min="10260" max="10260" width="41.140625" style="120" customWidth="1"/>
    <col min="10261" max="10261" width="3.5703125" style="120" customWidth="1"/>
    <col min="10262" max="10262" width="15.42578125" style="120" customWidth="1"/>
    <col min="10263" max="10263" width="41.140625" style="120" customWidth="1"/>
    <col min="10264" max="10264" width="3.5703125" style="120" customWidth="1"/>
    <col min="10265" max="10265" width="15.42578125" style="120" customWidth="1"/>
    <col min="10266" max="10266" width="41.140625" style="120" customWidth="1"/>
    <col min="10267" max="10267" width="27.42578125" style="120" customWidth="1"/>
    <col min="10268" max="10268" width="20.5703125" style="120" customWidth="1"/>
    <col min="10269" max="10269" width="27.42578125" style="120" customWidth="1"/>
    <col min="10270" max="10270" width="59.5703125" style="120" customWidth="1"/>
    <col min="10271" max="10493" width="10.7109375" style="120"/>
    <col min="10494" max="10494" width="17.85546875" style="120" customWidth="1"/>
    <col min="10495" max="10495" width="45.85546875" style="120" customWidth="1"/>
    <col min="10496" max="10510" width="3.42578125" style="120" customWidth="1"/>
    <col min="10511" max="10511" width="7.140625" style="120" customWidth="1"/>
    <col min="10512" max="10513" width="14.85546875" style="120" customWidth="1"/>
    <col min="10514" max="10514" width="3.42578125" style="120" customWidth="1"/>
    <col min="10515" max="10515" width="15.42578125" style="120" customWidth="1"/>
    <col min="10516" max="10516" width="41.140625" style="120" customWidth="1"/>
    <col min="10517" max="10517" width="3.5703125" style="120" customWidth="1"/>
    <col min="10518" max="10518" width="15.42578125" style="120" customWidth="1"/>
    <col min="10519" max="10519" width="41.140625" style="120" customWidth="1"/>
    <col min="10520" max="10520" width="3.5703125" style="120" customWidth="1"/>
    <col min="10521" max="10521" width="15.42578125" style="120" customWidth="1"/>
    <col min="10522" max="10522" width="41.140625" style="120" customWidth="1"/>
    <col min="10523" max="10523" width="27.42578125" style="120" customWidth="1"/>
    <col min="10524" max="10524" width="20.5703125" style="120" customWidth="1"/>
    <col min="10525" max="10525" width="27.42578125" style="120" customWidth="1"/>
    <col min="10526" max="10526" width="59.5703125" style="120" customWidth="1"/>
    <col min="10527" max="10749" width="10.7109375" style="120"/>
    <col min="10750" max="10750" width="17.85546875" style="120" customWidth="1"/>
    <col min="10751" max="10751" width="45.85546875" style="120" customWidth="1"/>
    <col min="10752" max="10766" width="3.42578125" style="120" customWidth="1"/>
    <col min="10767" max="10767" width="7.140625" style="120" customWidth="1"/>
    <col min="10768" max="10769" width="14.85546875" style="120" customWidth="1"/>
    <col min="10770" max="10770" width="3.42578125" style="120" customWidth="1"/>
    <col min="10771" max="10771" width="15.42578125" style="120" customWidth="1"/>
    <col min="10772" max="10772" width="41.140625" style="120" customWidth="1"/>
    <col min="10773" max="10773" width="3.5703125" style="120" customWidth="1"/>
    <col min="10774" max="10774" width="15.42578125" style="120" customWidth="1"/>
    <col min="10775" max="10775" width="41.140625" style="120" customWidth="1"/>
    <col min="10776" max="10776" width="3.5703125" style="120" customWidth="1"/>
    <col min="10777" max="10777" width="15.42578125" style="120" customWidth="1"/>
    <col min="10778" max="10778" width="41.140625" style="120" customWidth="1"/>
    <col min="10779" max="10779" width="27.42578125" style="120" customWidth="1"/>
    <col min="10780" max="10780" width="20.5703125" style="120" customWidth="1"/>
    <col min="10781" max="10781" width="27.42578125" style="120" customWidth="1"/>
    <col min="10782" max="10782" width="59.5703125" style="120" customWidth="1"/>
    <col min="10783" max="11005" width="10.7109375" style="120"/>
    <col min="11006" max="11006" width="17.85546875" style="120" customWidth="1"/>
    <col min="11007" max="11007" width="45.85546875" style="120" customWidth="1"/>
    <col min="11008" max="11022" width="3.42578125" style="120" customWidth="1"/>
    <col min="11023" max="11023" width="7.140625" style="120" customWidth="1"/>
    <col min="11024" max="11025" width="14.85546875" style="120" customWidth="1"/>
    <col min="11026" max="11026" width="3.42578125" style="120" customWidth="1"/>
    <col min="11027" max="11027" width="15.42578125" style="120" customWidth="1"/>
    <col min="11028" max="11028" width="41.140625" style="120" customWidth="1"/>
    <col min="11029" max="11029" width="3.5703125" style="120" customWidth="1"/>
    <col min="11030" max="11030" width="15.42578125" style="120" customWidth="1"/>
    <col min="11031" max="11031" width="41.140625" style="120" customWidth="1"/>
    <col min="11032" max="11032" width="3.5703125" style="120" customWidth="1"/>
    <col min="11033" max="11033" width="15.42578125" style="120" customWidth="1"/>
    <col min="11034" max="11034" width="41.140625" style="120" customWidth="1"/>
    <col min="11035" max="11035" width="27.42578125" style="120" customWidth="1"/>
    <col min="11036" max="11036" width="20.5703125" style="120" customWidth="1"/>
    <col min="11037" max="11037" width="27.42578125" style="120" customWidth="1"/>
    <col min="11038" max="11038" width="59.5703125" style="120" customWidth="1"/>
    <col min="11039" max="11261" width="10.7109375" style="120"/>
    <col min="11262" max="11262" width="17.85546875" style="120" customWidth="1"/>
    <col min="11263" max="11263" width="45.85546875" style="120" customWidth="1"/>
    <col min="11264" max="11278" width="3.42578125" style="120" customWidth="1"/>
    <col min="11279" max="11279" width="7.140625" style="120" customWidth="1"/>
    <col min="11280" max="11281" width="14.85546875" style="120" customWidth="1"/>
    <col min="11282" max="11282" width="3.42578125" style="120" customWidth="1"/>
    <col min="11283" max="11283" width="15.42578125" style="120" customWidth="1"/>
    <col min="11284" max="11284" width="41.140625" style="120" customWidth="1"/>
    <col min="11285" max="11285" width="3.5703125" style="120" customWidth="1"/>
    <col min="11286" max="11286" width="15.42578125" style="120" customWidth="1"/>
    <col min="11287" max="11287" width="41.140625" style="120" customWidth="1"/>
    <col min="11288" max="11288" width="3.5703125" style="120" customWidth="1"/>
    <col min="11289" max="11289" width="15.42578125" style="120" customWidth="1"/>
    <col min="11290" max="11290" width="41.140625" style="120" customWidth="1"/>
    <col min="11291" max="11291" width="27.42578125" style="120" customWidth="1"/>
    <col min="11292" max="11292" width="20.5703125" style="120" customWidth="1"/>
    <col min="11293" max="11293" width="27.42578125" style="120" customWidth="1"/>
    <col min="11294" max="11294" width="59.5703125" style="120" customWidth="1"/>
    <col min="11295" max="11517" width="10.7109375" style="120"/>
    <col min="11518" max="11518" width="17.85546875" style="120" customWidth="1"/>
    <col min="11519" max="11519" width="45.85546875" style="120" customWidth="1"/>
    <col min="11520" max="11534" width="3.42578125" style="120" customWidth="1"/>
    <col min="11535" max="11535" width="7.140625" style="120" customWidth="1"/>
    <col min="11536" max="11537" width="14.85546875" style="120" customWidth="1"/>
    <col min="11538" max="11538" width="3.42578125" style="120" customWidth="1"/>
    <col min="11539" max="11539" width="15.42578125" style="120" customWidth="1"/>
    <col min="11540" max="11540" width="41.140625" style="120" customWidth="1"/>
    <col min="11541" max="11541" width="3.5703125" style="120" customWidth="1"/>
    <col min="11542" max="11542" width="15.42578125" style="120" customWidth="1"/>
    <col min="11543" max="11543" width="41.140625" style="120" customWidth="1"/>
    <col min="11544" max="11544" width="3.5703125" style="120" customWidth="1"/>
    <col min="11545" max="11545" width="15.42578125" style="120" customWidth="1"/>
    <col min="11546" max="11546" width="41.140625" style="120" customWidth="1"/>
    <col min="11547" max="11547" width="27.42578125" style="120" customWidth="1"/>
    <col min="11548" max="11548" width="20.5703125" style="120" customWidth="1"/>
    <col min="11549" max="11549" width="27.42578125" style="120" customWidth="1"/>
    <col min="11550" max="11550" width="59.5703125" style="120" customWidth="1"/>
    <col min="11551" max="11773" width="10.7109375" style="120"/>
    <col min="11774" max="11774" width="17.85546875" style="120" customWidth="1"/>
    <col min="11775" max="11775" width="45.85546875" style="120" customWidth="1"/>
    <col min="11776" max="11790" width="3.42578125" style="120" customWidth="1"/>
    <col min="11791" max="11791" width="7.140625" style="120" customWidth="1"/>
    <col min="11792" max="11793" width="14.85546875" style="120" customWidth="1"/>
    <col min="11794" max="11794" width="3.42578125" style="120" customWidth="1"/>
    <col min="11795" max="11795" width="15.42578125" style="120" customWidth="1"/>
    <col min="11796" max="11796" width="41.140625" style="120" customWidth="1"/>
    <col min="11797" max="11797" width="3.5703125" style="120" customWidth="1"/>
    <col min="11798" max="11798" width="15.42578125" style="120" customWidth="1"/>
    <col min="11799" max="11799" width="41.140625" style="120" customWidth="1"/>
    <col min="11800" max="11800" width="3.5703125" style="120" customWidth="1"/>
    <col min="11801" max="11801" width="15.42578125" style="120" customWidth="1"/>
    <col min="11802" max="11802" width="41.140625" style="120" customWidth="1"/>
    <col min="11803" max="11803" width="27.42578125" style="120" customWidth="1"/>
    <col min="11804" max="11804" width="20.5703125" style="120" customWidth="1"/>
    <col min="11805" max="11805" width="27.42578125" style="120" customWidth="1"/>
    <col min="11806" max="11806" width="59.5703125" style="120" customWidth="1"/>
    <col min="11807" max="12029" width="10.7109375" style="120"/>
    <col min="12030" max="12030" width="17.85546875" style="120" customWidth="1"/>
    <col min="12031" max="12031" width="45.85546875" style="120" customWidth="1"/>
    <col min="12032" max="12046" width="3.42578125" style="120" customWidth="1"/>
    <col min="12047" max="12047" width="7.140625" style="120" customWidth="1"/>
    <col min="12048" max="12049" width="14.85546875" style="120" customWidth="1"/>
    <col min="12050" max="12050" width="3.42578125" style="120" customWidth="1"/>
    <col min="12051" max="12051" width="15.42578125" style="120" customWidth="1"/>
    <col min="12052" max="12052" width="41.140625" style="120" customWidth="1"/>
    <col min="12053" max="12053" width="3.5703125" style="120" customWidth="1"/>
    <col min="12054" max="12054" width="15.42578125" style="120" customWidth="1"/>
    <col min="12055" max="12055" width="41.140625" style="120" customWidth="1"/>
    <col min="12056" max="12056" width="3.5703125" style="120" customWidth="1"/>
    <col min="12057" max="12057" width="15.42578125" style="120" customWidth="1"/>
    <col min="12058" max="12058" width="41.140625" style="120" customWidth="1"/>
    <col min="12059" max="12059" width="27.42578125" style="120" customWidth="1"/>
    <col min="12060" max="12060" width="20.5703125" style="120" customWidth="1"/>
    <col min="12061" max="12061" width="27.42578125" style="120" customWidth="1"/>
    <col min="12062" max="12062" width="59.5703125" style="120" customWidth="1"/>
    <col min="12063" max="12285" width="10.7109375" style="120"/>
    <col min="12286" max="12286" width="17.85546875" style="120" customWidth="1"/>
    <col min="12287" max="12287" width="45.85546875" style="120" customWidth="1"/>
    <col min="12288" max="12302" width="3.42578125" style="120" customWidth="1"/>
    <col min="12303" max="12303" width="7.140625" style="120" customWidth="1"/>
    <col min="12304" max="12305" width="14.85546875" style="120" customWidth="1"/>
    <col min="12306" max="12306" width="3.42578125" style="120" customWidth="1"/>
    <col min="12307" max="12307" width="15.42578125" style="120" customWidth="1"/>
    <col min="12308" max="12308" width="41.140625" style="120" customWidth="1"/>
    <col min="12309" max="12309" width="3.5703125" style="120" customWidth="1"/>
    <col min="12310" max="12310" width="15.42578125" style="120" customWidth="1"/>
    <col min="12311" max="12311" width="41.140625" style="120" customWidth="1"/>
    <col min="12312" max="12312" width="3.5703125" style="120" customWidth="1"/>
    <col min="12313" max="12313" width="15.42578125" style="120" customWidth="1"/>
    <col min="12314" max="12314" width="41.140625" style="120" customWidth="1"/>
    <col min="12315" max="12315" width="27.42578125" style="120" customWidth="1"/>
    <col min="12316" max="12316" width="20.5703125" style="120" customWidth="1"/>
    <col min="12317" max="12317" width="27.42578125" style="120" customWidth="1"/>
    <col min="12318" max="12318" width="59.5703125" style="120" customWidth="1"/>
    <col min="12319" max="12541" width="10.7109375" style="120"/>
    <col min="12542" max="12542" width="17.85546875" style="120" customWidth="1"/>
    <col min="12543" max="12543" width="45.85546875" style="120" customWidth="1"/>
    <col min="12544" max="12558" width="3.42578125" style="120" customWidth="1"/>
    <col min="12559" max="12559" width="7.140625" style="120" customWidth="1"/>
    <col min="12560" max="12561" width="14.85546875" style="120" customWidth="1"/>
    <col min="12562" max="12562" width="3.42578125" style="120" customWidth="1"/>
    <col min="12563" max="12563" width="15.42578125" style="120" customWidth="1"/>
    <col min="12564" max="12564" width="41.140625" style="120" customWidth="1"/>
    <col min="12565" max="12565" width="3.5703125" style="120" customWidth="1"/>
    <col min="12566" max="12566" width="15.42578125" style="120" customWidth="1"/>
    <col min="12567" max="12567" width="41.140625" style="120" customWidth="1"/>
    <col min="12568" max="12568" width="3.5703125" style="120" customWidth="1"/>
    <col min="12569" max="12569" width="15.42578125" style="120" customWidth="1"/>
    <col min="12570" max="12570" width="41.140625" style="120" customWidth="1"/>
    <col min="12571" max="12571" width="27.42578125" style="120" customWidth="1"/>
    <col min="12572" max="12572" width="20.5703125" style="120" customWidth="1"/>
    <col min="12573" max="12573" width="27.42578125" style="120" customWidth="1"/>
    <col min="12574" max="12574" width="59.5703125" style="120" customWidth="1"/>
    <col min="12575" max="12797" width="10.7109375" style="120"/>
    <col min="12798" max="12798" width="17.85546875" style="120" customWidth="1"/>
    <col min="12799" max="12799" width="45.85546875" style="120" customWidth="1"/>
    <col min="12800" max="12814" width="3.42578125" style="120" customWidth="1"/>
    <col min="12815" max="12815" width="7.140625" style="120" customWidth="1"/>
    <col min="12816" max="12817" width="14.85546875" style="120" customWidth="1"/>
    <col min="12818" max="12818" width="3.42578125" style="120" customWidth="1"/>
    <col min="12819" max="12819" width="15.42578125" style="120" customWidth="1"/>
    <col min="12820" max="12820" width="41.140625" style="120" customWidth="1"/>
    <col min="12821" max="12821" width="3.5703125" style="120" customWidth="1"/>
    <col min="12822" max="12822" width="15.42578125" style="120" customWidth="1"/>
    <col min="12823" max="12823" width="41.140625" style="120" customWidth="1"/>
    <col min="12824" max="12824" width="3.5703125" style="120" customWidth="1"/>
    <col min="12825" max="12825" width="15.42578125" style="120" customWidth="1"/>
    <col min="12826" max="12826" width="41.140625" style="120" customWidth="1"/>
    <col min="12827" max="12827" width="27.42578125" style="120" customWidth="1"/>
    <col min="12828" max="12828" width="20.5703125" style="120" customWidth="1"/>
    <col min="12829" max="12829" width="27.42578125" style="120" customWidth="1"/>
    <col min="12830" max="12830" width="59.5703125" style="120" customWidth="1"/>
    <col min="12831" max="13053" width="10.7109375" style="120"/>
    <col min="13054" max="13054" width="17.85546875" style="120" customWidth="1"/>
    <col min="13055" max="13055" width="45.85546875" style="120" customWidth="1"/>
    <col min="13056" max="13070" width="3.42578125" style="120" customWidth="1"/>
    <col min="13071" max="13071" width="7.140625" style="120" customWidth="1"/>
    <col min="13072" max="13073" width="14.85546875" style="120" customWidth="1"/>
    <col min="13074" max="13074" width="3.42578125" style="120" customWidth="1"/>
    <col min="13075" max="13075" width="15.42578125" style="120" customWidth="1"/>
    <col min="13076" max="13076" width="41.140625" style="120" customWidth="1"/>
    <col min="13077" max="13077" width="3.5703125" style="120" customWidth="1"/>
    <col min="13078" max="13078" width="15.42578125" style="120" customWidth="1"/>
    <col min="13079" max="13079" width="41.140625" style="120" customWidth="1"/>
    <col min="13080" max="13080" width="3.5703125" style="120" customWidth="1"/>
    <col min="13081" max="13081" width="15.42578125" style="120" customWidth="1"/>
    <col min="13082" max="13082" width="41.140625" style="120" customWidth="1"/>
    <col min="13083" max="13083" width="27.42578125" style="120" customWidth="1"/>
    <col min="13084" max="13084" width="20.5703125" style="120" customWidth="1"/>
    <col min="13085" max="13085" width="27.42578125" style="120" customWidth="1"/>
    <col min="13086" max="13086" width="59.5703125" style="120" customWidth="1"/>
    <col min="13087" max="13309" width="10.7109375" style="120"/>
    <col min="13310" max="13310" width="17.85546875" style="120" customWidth="1"/>
    <col min="13311" max="13311" width="45.85546875" style="120" customWidth="1"/>
    <col min="13312" max="13326" width="3.42578125" style="120" customWidth="1"/>
    <col min="13327" max="13327" width="7.140625" style="120" customWidth="1"/>
    <col min="13328" max="13329" width="14.85546875" style="120" customWidth="1"/>
    <col min="13330" max="13330" width="3.42578125" style="120" customWidth="1"/>
    <col min="13331" max="13331" width="15.42578125" style="120" customWidth="1"/>
    <col min="13332" max="13332" width="41.140625" style="120" customWidth="1"/>
    <col min="13333" max="13333" width="3.5703125" style="120" customWidth="1"/>
    <col min="13334" max="13334" width="15.42578125" style="120" customWidth="1"/>
    <col min="13335" max="13335" width="41.140625" style="120" customWidth="1"/>
    <col min="13336" max="13336" width="3.5703125" style="120" customWidth="1"/>
    <col min="13337" max="13337" width="15.42578125" style="120" customWidth="1"/>
    <col min="13338" max="13338" width="41.140625" style="120" customWidth="1"/>
    <col min="13339" max="13339" width="27.42578125" style="120" customWidth="1"/>
    <col min="13340" max="13340" width="20.5703125" style="120" customWidth="1"/>
    <col min="13341" max="13341" width="27.42578125" style="120" customWidth="1"/>
    <col min="13342" max="13342" width="59.5703125" style="120" customWidth="1"/>
    <col min="13343" max="13565" width="10.7109375" style="120"/>
    <col min="13566" max="13566" width="17.85546875" style="120" customWidth="1"/>
    <col min="13567" max="13567" width="45.85546875" style="120" customWidth="1"/>
    <col min="13568" max="13582" width="3.42578125" style="120" customWidth="1"/>
    <col min="13583" max="13583" width="7.140625" style="120" customWidth="1"/>
    <col min="13584" max="13585" width="14.85546875" style="120" customWidth="1"/>
    <col min="13586" max="13586" width="3.42578125" style="120" customWidth="1"/>
    <col min="13587" max="13587" width="15.42578125" style="120" customWidth="1"/>
    <col min="13588" max="13588" width="41.140625" style="120" customWidth="1"/>
    <col min="13589" max="13589" width="3.5703125" style="120" customWidth="1"/>
    <col min="13590" max="13590" width="15.42578125" style="120" customWidth="1"/>
    <col min="13591" max="13591" width="41.140625" style="120" customWidth="1"/>
    <col min="13592" max="13592" width="3.5703125" style="120" customWidth="1"/>
    <col min="13593" max="13593" width="15.42578125" style="120" customWidth="1"/>
    <col min="13594" max="13594" width="41.140625" style="120" customWidth="1"/>
    <col min="13595" max="13595" width="27.42578125" style="120" customWidth="1"/>
    <col min="13596" max="13596" width="20.5703125" style="120" customWidth="1"/>
    <col min="13597" max="13597" width="27.42578125" style="120" customWidth="1"/>
    <col min="13598" max="13598" width="59.5703125" style="120" customWidth="1"/>
    <col min="13599" max="13821" width="10.7109375" style="120"/>
    <col min="13822" max="13822" width="17.85546875" style="120" customWidth="1"/>
    <col min="13823" max="13823" width="45.85546875" style="120" customWidth="1"/>
    <col min="13824" max="13838" width="3.42578125" style="120" customWidth="1"/>
    <col min="13839" max="13839" width="7.140625" style="120" customWidth="1"/>
    <col min="13840" max="13841" width="14.85546875" style="120" customWidth="1"/>
    <col min="13842" max="13842" width="3.42578125" style="120" customWidth="1"/>
    <col min="13843" max="13843" width="15.42578125" style="120" customWidth="1"/>
    <col min="13844" max="13844" width="41.140625" style="120" customWidth="1"/>
    <col min="13845" max="13845" width="3.5703125" style="120" customWidth="1"/>
    <col min="13846" max="13846" width="15.42578125" style="120" customWidth="1"/>
    <col min="13847" max="13847" width="41.140625" style="120" customWidth="1"/>
    <col min="13848" max="13848" width="3.5703125" style="120" customWidth="1"/>
    <col min="13849" max="13849" width="15.42578125" style="120" customWidth="1"/>
    <col min="13850" max="13850" width="41.140625" style="120" customWidth="1"/>
    <col min="13851" max="13851" width="27.42578125" style="120" customWidth="1"/>
    <col min="13852" max="13852" width="20.5703125" style="120" customWidth="1"/>
    <col min="13853" max="13853" width="27.42578125" style="120" customWidth="1"/>
    <col min="13854" max="13854" width="59.5703125" style="120" customWidth="1"/>
    <col min="13855" max="14077" width="10.7109375" style="120"/>
    <col min="14078" max="14078" width="17.85546875" style="120" customWidth="1"/>
    <col min="14079" max="14079" width="45.85546875" style="120" customWidth="1"/>
    <col min="14080" max="14094" width="3.42578125" style="120" customWidth="1"/>
    <col min="14095" max="14095" width="7.140625" style="120" customWidth="1"/>
    <col min="14096" max="14097" width="14.85546875" style="120" customWidth="1"/>
    <col min="14098" max="14098" width="3.42578125" style="120" customWidth="1"/>
    <col min="14099" max="14099" width="15.42578125" style="120" customWidth="1"/>
    <col min="14100" max="14100" width="41.140625" style="120" customWidth="1"/>
    <col min="14101" max="14101" width="3.5703125" style="120" customWidth="1"/>
    <col min="14102" max="14102" width="15.42578125" style="120" customWidth="1"/>
    <col min="14103" max="14103" width="41.140625" style="120" customWidth="1"/>
    <col min="14104" max="14104" width="3.5703125" style="120" customWidth="1"/>
    <col min="14105" max="14105" width="15.42578125" style="120" customWidth="1"/>
    <col min="14106" max="14106" width="41.140625" style="120" customWidth="1"/>
    <col min="14107" max="14107" width="27.42578125" style="120" customWidth="1"/>
    <col min="14108" max="14108" width="20.5703125" style="120" customWidth="1"/>
    <col min="14109" max="14109" width="27.42578125" style="120" customWidth="1"/>
    <col min="14110" max="14110" width="59.5703125" style="120" customWidth="1"/>
    <col min="14111" max="14333" width="10.7109375" style="120"/>
    <col min="14334" max="14334" width="17.85546875" style="120" customWidth="1"/>
    <col min="14335" max="14335" width="45.85546875" style="120" customWidth="1"/>
    <col min="14336" max="14350" width="3.42578125" style="120" customWidth="1"/>
    <col min="14351" max="14351" width="7.140625" style="120" customWidth="1"/>
    <col min="14352" max="14353" width="14.85546875" style="120" customWidth="1"/>
    <col min="14354" max="14354" width="3.42578125" style="120" customWidth="1"/>
    <col min="14355" max="14355" width="15.42578125" style="120" customWidth="1"/>
    <col min="14356" max="14356" width="41.140625" style="120" customWidth="1"/>
    <col min="14357" max="14357" width="3.5703125" style="120" customWidth="1"/>
    <col min="14358" max="14358" width="15.42578125" style="120" customWidth="1"/>
    <col min="14359" max="14359" width="41.140625" style="120" customWidth="1"/>
    <col min="14360" max="14360" width="3.5703125" style="120" customWidth="1"/>
    <col min="14361" max="14361" width="15.42578125" style="120" customWidth="1"/>
    <col min="14362" max="14362" width="41.140625" style="120" customWidth="1"/>
    <col min="14363" max="14363" width="27.42578125" style="120" customWidth="1"/>
    <col min="14364" max="14364" width="20.5703125" style="120" customWidth="1"/>
    <col min="14365" max="14365" width="27.42578125" style="120" customWidth="1"/>
    <col min="14366" max="14366" width="59.5703125" style="120" customWidth="1"/>
    <col min="14367" max="14589" width="10.7109375" style="120"/>
    <col min="14590" max="14590" width="17.85546875" style="120" customWidth="1"/>
    <col min="14591" max="14591" width="45.85546875" style="120" customWidth="1"/>
    <col min="14592" max="14606" width="3.42578125" style="120" customWidth="1"/>
    <col min="14607" max="14607" width="7.140625" style="120" customWidth="1"/>
    <col min="14608" max="14609" width="14.85546875" style="120" customWidth="1"/>
    <col min="14610" max="14610" width="3.42578125" style="120" customWidth="1"/>
    <col min="14611" max="14611" width="15.42578125" style="120" customWidth="1"/>
    <col min="14612" max="14612" width="41.140625" style="120" customWidth="1"/>
    <col min="14613" max="14613" width="3.5703125" style="120" customWidth="1"/>
    <col min="14614" max="14614" width="15.42578125" style="120" customWidth="1"/>
    <col min="14615" max="14615" width="41.140625" style="120" customWidth="1"/>
    <col min="14616" max="14616" width="3.5703125" style="120" customWidth="1"/>
    <col min="14617" max="14617" width="15.42578125" style="120" customWidth="1"/>
    <col min="14618" max="14618" width="41.140625" style="120" customWidth="1"/>
    <col min="14619" max="14619" width="27.42578125" style="120" customWidth="1"/>
    <col min="14620" max="14620" width="20.5703125" style="120" customWidth="1"/>
    <col min="14621" max="14621" width="27.42578125" style="120" customWidth="1"/>
    <col min="14622" max="14622" width="59.5703125" style="120" customWidth="1"/>
    <col min="14623" max="14845" width="10.7109375" style="120"/>
    <col min="14846" max="14846" width="17.85546875" style="120" customWidth="1"/>
    <col min="14847" max="14847" width="45.85546875" style="120" customWidth="1"/>
    <col min="14848" max="14862" width="3.42578125" style="120" customWidth="1"/>
    <col min="14863" max="14863" width="7.140625" style="120" customWidth="1"/>
    <col min="14864" max="14865" width="14.85546875" style="120" customWidth="1"/>
    <col min="14866" max="14866" width="3.42578125" style="120" customWidth="1"/>
    <col min="14867" max="14867" width="15.42578125" style="120" customWidth="1"/>
    <col min="14868" max="14868" width="41.140625" style="120" customWidth="1"/>
    <col min="14869" max="14869" width="3.5703125" style="120" customWidth="1"/>
    <col min="14870" max="14870" width="15.42578125" style="120" customWidth="1"/>
    <col min="14871" max="14871" width="41.140625" style="120" customWidth="1"/>
    <col min="14872" max="14872" width="3.5703125" style="120" customWidth="1"/>
    <col min="14873" max="14873" width="15.42578125" style="120" customWidth="1"/>
    <col min="14874" max="14874" width="41.140625" style="120" customWidth="1"/>
    <col min="14875" max="14875" width="27.42578125" style="120" customWidth="1"/>
    <col min="14876" max="14876" width="20.5703125" style="120" customWidth="1"/>
    <col min="14877" max="14877" width="27.42578125" style="120" customWidth="1"/>
    <col min="14878" max="14878" width="59.5703125" style="120" customWidth="1"/>
    <col min="14879" max="15101" width="10.7109375" style="120"/>
    <col min="15102" max="15102" width="17.85546875" style="120" customWidth="1"/>
    <col min="15103" max="15103" width="45.85546875" style="120" customWidth="1"/>
    <col min="15104" max="15118" width="3.42578125" style="120" customWidth="1"/>
    <col min="15119" max="15119" width="7.140625" style="120" customWidth="1"/>
    <col min="15120" max="15121" width="14.85546875" style="120" customWidth="1"/>
    <col min="15122" max="15122" width="3.42578125" style="120" customWidth="1"/>
    <col min="15123" max="15123" width="15.42578125" style="120" customWidth="1"/>
    <col min="15124" max="15124" width="41.140625" style="120" customWidth="1"/>
    <col min="15125" max="15125" width="3.5703125" style="120" customWidth="1"/>
    <col min="15126" max="15126" width="15.42578125" style="120" customWidth="1"/>
    <col min="15127" max="15127" width="41.140625" style="120" customWidth="1"/>
    <col min="15128" max="15128" width="3.5703125" style="120" customWidth="1"/>
    <col min="15129" max="15129" width="15.42578125" style="120" customWidth="1"/>
    <col min="15130" max="15130" width="41.140625" style="120" customWidth="1"/>
    <col min="15131" max="15131" width="27.42578125" style="120" customWidth="1"/>
    <col min="15132" max="15132" width="20.5703125" style="120" customWidth="1"/>
    <col min="15133" max="15133" width="27.42578125" style="120" customWidth="1"/>
    <col min="15134" max="15134" width="59.5703125" style="120" customWidth="1"/>
    <col min="15135" max="15357" width="10.7109375" style="120"/>
    <col min="15358" max="15358" width="17.85546875" style="120" customWidth="1"/>
    <col min="15359" max="15359" width="45.85546875" style="120" customWidth="1"/>
    <col min="15360" max="15374" width="3.42578125" style="120" customWidth="1"/>
    <col min="15375" max="15375" width="7.140625" style="120" customWidth="1"/>
    <col min="15376" max="15377" width="14.85546875" style="120" customWidth="1"/>
    <col min="15378" max="15378" width="3.42578125" style="120" customWidth="1"/>
    <col min="15379" max="15379" width="15.42578125" style="120" customWidth="1"/>
    <col min="15380" max="15380" width="41.140625" style="120" customWidth="1"/>
    <col min="15381" max="15381" width="3.5703125" style="120" customWidth="1"/>
    <col min="15382" max="15382" width="15.42578125" style="120" customWidth="1"/>
    <col min="15383" max="15383" width="41.140625" style="120" customWidth="1"/>
    <col min="15384" max="15384" width="3.5703125" style="120" customWidth="1"/>
    <col min="15385" max="15385" width="15.42578125" style="120" customWidth="1"/>
    <col min="15386" max="15386" width="41.140625" style="120" customWidth="1"/>
    <col min="15387" max="15387" width="27.42578125" style="120" customWidth="1"/>
    <col min="15388" max="15388" width="20.5703125" style="120" customWidth="1"/>
    <col min="15389" max="15389" width="27.42578125" style="120" customWidth="1"/>
    <col min="15390" max="15390" width="59.5703125" style="120" customWidth="1"/>
    <col min="15391" max="15613" width="10.7109375" style="120"/>
    <col min="15614" max="15614" width="17.85546875" style="120" customWidth="1"/>
    <col min="15615" max="15615" width="45.85546875" style="120" customWidth="1"/>
    <col min="15616" max="15630" width="3.42578125" style="120" customWidth="1"/>
    <col min="15631" max="15631" width="7.140625" style="120" customWidth="1"/>
    <col min="15632" max="15633" width="14.85546875" style="120" customWidth="1"/>
    <col min="15634" max="15634" width="3.42578125" style="120" customWidth="1"/>
    <col min="15635" max="15635" width="15.42578125" style="120" customWidth="1"/>
    <col min="15636" max="15636" width="41.140625" style="120" customWidth="1"/>
    <col min="15637" max="15637" width="3.5703125" style="120" customWidth="1"/>
    <col min="15638" max="15638" width="15.42578125" style="120" customWidth="1"/>
    <col min="15639" max="15639" width="41.140625" style="120" customWidth="1"/>
    <col min="15640" max="15640" width="3.5703125" style="120" customWidth="1"/>
    <col min="15641" max="15641" width="15.42578125" style="120" customWidth="1"/>
    <col min="15642" max="15642" width="41.140625" style="120" customWidth="1"/>
    <col min="15643" max="15643" width="27.42578125" style="120" customWidth="1"/>
    <col min="15644" max="15644" width="20.5703125" style="120" customWidth="1"/>
    <col min="15645" max="15645" width="27.42578125" style="120" customWidth="1"/>
    <col min="15646" max="15646" width="59.5703125" style="120" customWidth="1"/>
    <col min="15647" max="15869" width="10.7109375" style="120"/>
    <col min="15870" max="15870" width="17.85546875" style="120" customWidth="1"/>
    <col min="15871" max="15871" width="45.85546875" style="120" customWidth="1"/>
    <col min="15872" max="15886" width="3.42578125" style="120" customWidth="1"/>
    <col min="15887" max="15887" width="7.140625" style="120" customWidth="1"/>
    <col min="15888" max="15889" width="14.85546875" style="120" customWidth="1"/>
    <col min="15890" max="15890" width="3.42578125" style="120" customWidth="1"/>
    <col min="15891" max="15891" width="15.42578125" style="120" customWidth="1"/>
    <col min="15892" max="15892" width="41.140625" style="120" customWidth="1"/>
    <col min="15893" max="15893" width="3.5703125" style="120" customWidth="1"/>
    <col min="15894" max="15894" width="15.42578125" style="120" customWidth="1"/>
    <col min="15895" max="15895" width="41.140625" style="120" customWidth="1"/>
    <col min="15896" max="15896" width="3.5703125" style="120" customWidth="1"/>
    <col min="15897" max="15897" width="15.42578125" style="120" customWidth="1"/>
    <col min="15898" max="15898" width="41.140625" style="120" customWidth="1"/>
    <col min="15899" max="15899" width="27.42578125" style="120" customWidth="1"/>
    <col min="15900" max="15900" width="20.5703125" style="120" customWidth="1"/>
    <col min="15901" max="15901" width="27.42578125" style="120" customWidth="1"/>
    <col min="15902" max="15902" width="59.5703125" style="120" customWidth="1"/>
    <col min="15903" max="16125" width="10.7109375" style="120"/>
    <col min="16126" max="16126" width="17.85546875" style="120" customWidth="1"/>
    <col min="16127" max="16127" width="45.85546875" style="120" customWidth="1"/>
    <col min="16128" max="16142" width="3.42578125" style="120" customWidth="1"/>
    <col min="16143" max="16143" width="7.140625" style="120" customWidth="1"/>
    <col min="16144" max="16145" width="14.85546875" style="120" customWidth="1"/>
    <col min="16146" max="16146" width="3.42578125" style="120" customWidth="1"/>
    <col min="16147" max="16147" width="15.42578125" style="120" customWidth="1"/>
    <col min="16148" max="16148" width="41.140625" style="120" customWidth="1"/>
    <col min="16149" max="16149" width="3.5703125" style="120" customWidth="1"/>
    <col min="16150" max="16150" width="15.42578125" style="120" customWidth="1"/>
    <col min="16151" max="16151" width="41.140625" style="120" customWidth="1"/>
    <col min="16152" max="16152" width="3.5703125" style="120" customWidth="1"/>
    <col min="16153" max="16153" width="15.42578125" style="120" customWidth="1"/>
    <col min="16154" max="16154" width="41.140625" style="120" customWidth="1"/>
    <col min="16155" max="16155" width="27.42578125" style="120" customWidth="1"/>
    <col min="16156" max="16156" width="20.5703125" style="120" customWidth="1"/>
    <col min="16157" max="16157" width="27.42578125" style="120" customWidth="1"/>
    <col min="16158" max="16158" width="59.5703125" style="120" customWidth="1"/>
    <col min="16159" max="16384" width="10.7109375" style="120"/>
  </cols>
  <sheetData>
    <row r="1" spans="1:30" s="110" customFormat="1" ht="25.5" x14ac:dyDescent="0.2">
      <c r="A1" s="13" t="s">
        <v>99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  <c r="S1" s="15"/>
      <c r="T1" s="16"/>
      <c r="U1" s="16"/>
      <c r="V1" s="107"/>
      <c r="W1" s="108"/>
      <c r="X1" s="108"/>
      <c r="Y1" s="107"/>
      <c r="Z1" s="107"/>
      <c r="AA1" s="107"/>
      <c r="AB1" s="109"/>
      <c r="AC1" s="109"/>
    </row>
    <row r="2" spans="1:30" s="110" customFormat="1" ht="20.25" customHeight="1" x14ac:dyDescent="0.2">
      <c r="A2" s="17" t="s">
        <v>369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"/>
      <c r="S2" s="15"/>
      <c r="T2" s="16"/>
      <c r="U2" s="16"/>
      <c r="V2" s="107"/>
      <c r="W2" s="108"/>
      <c r="X2" s="108"/>
      <c r="Y2" s="107"/>
      <c r="Z2" s="107"/>
      <c r="AA2" s="107"/>
      <c r="AB2" s="109"/>
      <c r="AC2" s="109"/>
    </row>
    <row r="3" spans="1:30" s="110" customFormat="1" ht="21" customHeight="1" thickBot="1" x14ac:dyDescent="0.25">
      <c r="A3" s="18" t="s">
        <v>370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4"/>
      <c r="N3" s="14"/>
      <c r="O3" s="14"/>
      <c r="P3" s="14"/>
      <c r="Q3" s="14"/>
      <c r="R3" s="15"/>
      <c r="S3" s="15"/>
      <c r="T3" s="16"/>
      <c r="U3" s="16"/>
      <c r="V3" s="107"/>
      <c r="W3" s="108"/>
      <c r="X3" s="108"/>
      <c r="Y3" s="107"/>
      <c r="Z3" s="107"/>
      <c r="AA3" s="107"/>
      <c r="AB3" s="109"/>
      <c r="AC3" s="109"/>
    </row>
    <row r="4" spans="1:30" s="19" customFormat="1" ht="18" customHeight="1" thickTop="1" x14ac:dyDescent="0.25">
      <c r="A4" s="235" t="s">
        <v>63</v>
      </c>
      <c r="B4" s="235" t="s">
        <v>64</v>
      </c>
      <c r="C4" s="237" t="s">
        <v>100</v>
      </c>
      <c r="D4" s="238"/>
      <c r="E4" s="238"/>
      <c r="F4" s="238"/>
      <c r="G4" s="238"/>
      <c r="H4" s="239"/>
      <c r="I4" s="239"/>
      <c r="J4" s="239"/>
      <c r="K4" s="239"/>
      <c r="L4" s="239"/>
      <c r="M4" s="237" t="s">
        <v>101</v>
      </c>
      <c r="N4" s="238"/>
      <c r="O4" s="238"/>
      <c r="P4" s="238"/>
      <c r="Q4" s="240" t="s">
        <v>102</v>
      </c>
      <c r="R4" s="242" t="s">
        <v>103</v>
      </c>
      <c r="S4" s="265" t="s">
        <v>104</v>
      </c>
      <c r="T4" s="266"/>
      <c r="U4" s="267"/>
      <c r="V4" s="265" t="s">
        <v>105</v>
      </c>
      <c r="W4" s="266"/>
      <c r="X4" s="267"/>
      <c r="Y4" s="265" t="s">
        <v>106</v>
      </c>
      <c r="Z4" s="266"/>
      <c r="AA4" s="267"/>
      <c r="AB4" s="235" t="s">
        <v>107</v>
      </c>
      <c r="AC4" s="293" t="s">
        <v>60</v>
      </c>
      <c r="AD4" s="235" t="s">
        <v>65</v>
      </c>
    </row>
    <row r="5" spans="1:30" s="19" customFormat="1" ht="43.5" customHeight="1" x14ac:dyDescent="0.2">
      <c r="A5" s="236"/>
      <c r="B5" s="236"/>
      <c r="C5" s="20">
        <v>1</v>
      </c>
      <c r="D5" s="21">
        <v>2</v>
      </c>
      <c r="E5" s="21">
        <v>3</v>
      </c>
      <c r="F5" s="21">
        <v>4</v>
      </c>
      <c r="G5" s="21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  <c r="M5" s="20" t="s">
        <v>80</v>
      </c>
      <c r="N5" s="21" t="s">
        <v>83</v>
      </c>
      <c r="O5" s="21" t="s">
        <v>108</v>
      </c>
      <c r="P5" s="21" t="s">
        <v>9</v>
      </c>
      <c r="Q5" s="241"/>
      <c r="R5" s="243"/>
      <c r="S5" s="23" t="s">
        <v>109</v>
      </c>
      <c r="T5" s="24" t="s">
        <v>63</v>
      </c>
      <c r="U5" s="24" t="s">
        <v>64</v>
      </c>
      <c r="V5" s="23" t="s">
        <v>109</v>
      </c>
      <c r="W5" s="24" t="s">
        <v>63</v>
      </c>
      <c r="X5" s="24" t="s">
        <v>64</v>
      </c>
      <c r="Y5" s="23" t="s">
        <v>109</v>
      </c>
      <c r="Z5" s="24" t="s">
        <v>63</v>
      </c>
      <c r="AA5" s="24" t="s">
        <v>64</v>
      </c>
      <c r="AB5" s="236"/>
      <c r="AC5" s="294"/>
      <c r="AD5" s="236"/>
    </row>
    <row r="6" spans="1:30" s="213" customFormat="1" ht="12.75" customHeight="1" x14ac:dyDescent="0.2">
      <c r="A6" s="25" t="s">
        <v>110</v>
      </c>
      <c r="B6" s="26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10"/>
      <c r="R6" s="210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2"/>
    </row>
    <row r="7" spans="1:30" s="111" customFormat="1" x14ac:dyDescent="0.25">
      <c r="A7" s="25" t="s">
        <v>111</v>
      </c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9"/>
    </row>
    <row r="8" spans="1:30" s="111" customFormat="1" x14ac:dyDescent="0.25">
      <c r="A8" s="112" t="s">
        <v>112</v>
      </c>
      <c r="B8" s="113" t="s">
        <v>113</v>
      </c>
      <c r="C8" s="30" t="s">
        <v>114</v>
      </c>
      <c r="D8" s="31"/>
      <c r="E8" s="31"/>
      <c r="F8" s="31"/>
      <c r="G8" s="31"/>
      <c r="H8" s="31"/>
      <c r="I8" s="32"/>
      <c r="J8" s="33"/>
      <c r="K8" s="33"/>
      <c r="L8" s="33"/>
      <c r="M8" s="34">
        <v>2</v>
      </c>
      <c r="N8" s="35">
        <v>2</v>
      </c>
      <c r="O8" s="35"/>
      <c r="P8" s="36"/>
      <c r="Q8" s="37">
        <v>6</v>
      </c>
      <c r="R8" s="38" t="s">
        <v>115</v>
      </c>
      <c r="S8" s="153"/>
      <c r="T8" s="140"/>
      <c r="U8" s="178"/>
      <c r="V8" s="114"/>
      <c r="W8" s="39"/>
      <c r="X8" s="40"/>
      <c r="Y8" s="153"/>
      <c r="Z8" s="155"/>
      <c r="AA8" s="154"/>
      <c r="AB8" s="114" t="s">
        <v>116</v>
      </c>
      <c r="AC8" s="114" t="s">
        <v>118</v>
      </c>
      <c r="AD8" s="115" t="s">
        <v>119</v>
      </c>
    </row>
    <row r="9" spans="1:30" s="111" customFormat="1" x14ac:dyDescent="0.25">
      <c r="A9" s="116" t="s">
        <v>120</v>
      </c>
      <c r="B9" s="117" t="s">
        <v>121</v>
      </c>
      <c r="C9" s="30"/>
      <c r="D9" s="31" t="s">
        <v>114</v>
      </c>
      <c r="E9" s="31"/>
      <c r="F9" s="31"/>
      <c r="G9" s="31"/>
      <c r="H9" s="31"/>
      <c r="I9" s="32"/>
      <c r="J9" s="33"/>
      <c r="K9" s="33"/>
      <c r="L9" s="33"/>
      <c r="M9" s="34">
        <v>2</v>
      </c>
      <c r="N9" s="35">
        <v>2</v>
      </c>
      <c r="O9" s="35"/>
      <c r="P9" s="36"/>
      <c r="Q9" s="37">
        <v>6</v>
      </c>
      <c r="R9" s="38" t="s">
        <v>122</v>
      </c>
      <c r="S9" s="153"/>
      <c r="T9" s="140"/>
      <c r="U9" s="178"/>
      <c r="V9" s="114"/>
      <c r="W9" s="39"/>
      <c r="X9" s="40"/>
      <c r="Y9" s="153"/>
      <c r="Z9" s="155"/>
      <c r="AA9" s="154"/>
      <c r="AB9" s="114" t="s">
        <v>123</v>
      </c>
      <c r="AC9" s="114" t="s">
        <v>125</v>
      </c>
      <c r="AD9" s="115" t="s">
        <v>126</v>
      </c>
    </row>
    <row r="10" spans="1:30" s="111" customFormat="1" x14ac:dyDescent="0.25">
      <c r="A10" s="118" t="s">
        <v>127</v>
      </c>
      <c r="B10" s="117" t="s">
        <v>128</v>
      </c>
      <c r="C10" s="30"/>
      <c r="D10" s="31"/>
      <c r="E10" s="31" t="s">
        <v>114</v>
      </c>
      <c r="F10" s="31"/>
      <c r="G10" s="31"/>
      <c r="H10" s="31"/>
      <c r="I10" s="32"/>
      <c r="J10" s="33"/>
      <c r="K10" s="33"/>
      <c r="L10" s="33"/>
      <c r="M10" s="34"/>
      <c r="N10" s="35">
        <v>2</v>
      </c>
      <c r="O10" s="35"/>
      <c r="P10" s="36"/>
      <c r="Q10" s="37">
        <v>3</v>
      </c>
      <c r="R10" s="38" t="s">
        <v>115</v>
      </c>
      <c r="S10" s="153"/>
      <c r="T10" s="140"/>
      <c r="U10" s="178"/>
      <c r="V10" s="114"/>
      <c r="W10" s="39"/>
      <c r="X10" s="40"/>
      <c r="Y10" s="153"/>
      <c r="Z10" s="155"/>
      <c r="AA10" s="154"/>
      <c r="AB10" s="119" t="s">
        <v>129</v>
      </c>
      <c r="AC10" s="118" t="s">
        <v>131</v>
      </c>
      <c r="AD10" s="41" t="s">
        <v>357</v>
      </c>
    </row>
    <row r="11" spans="1:30" s="111" customFormat="1" x14ac:dyDescent="0.2">
      <c r="A11" s="116" t="s">
        <v>132</v>
      </c>
      <c r="B11" s="117" t="s">
        <v>133</v>
      </c>
      <c r="C11" s="30"/>
      <c r="D11" s="31"/>
      <c r="E11" s="31"/>
      <c r="F11" s="31"/>
      <c r="G11" s="31"/>
      <c r="H11" s="31"/>
      <c r="I11" s="42"/>
      <c r="J11" s="43" t="s">
        <v>114</v>
      </c>
      <c r="K11" s="43"/>
      <c r="L11" s="33"/>
      <c r="M11" s="34">
        <v>2</v>
      </c>
      <c r="N11" s="35"/>
      <c r="O11" s="35"/>
      <c r="P11" s="36"/>
      <c r="Q11" s="37">
        <v>3</v>
      </c>
      <c r="R11" s="38" t="s">
        <v>115</v>
      </c>
      <c r="S11" s="153"/>
      <c r="T11" s="140"/>
      <c r="U11" s="178"/>
      <c r="V11" s="114"/>
      <c r="W11" s="39"/>
      <c r="X11" s="40"/>
      <c r="Y11" s="153"/>
      <c r="Z11" s="155"/>
      <c r="AA11" s="154"/>
      <c r="AB11" s="120" t="s">
        <v>134</v>
      </c>
      <c r="AC11" s="118" t="s">
        <v>234</v>
      </c>
      <c r="AD11" s="121" t="s">
        <v>136</v>
      </c>
    </row>
    <row r="12" spans="1:30" s="111" customFormat="1" x14ac:dyDescent="0.25">
      <c r="A12" s="257" t="s">
        <v>137</v>
      </c>
      <c r="B12" s="258"/>
      <c r="C12" s="44">
        <f>SUMIF(C8:C11,"=x",$M8:$M11)+SUMIF(C8:C11,"=x",$N8:$N11)+SUMIF(C8:C11,"=x",$O8:$O11)+SUMIF(C8:C11,"=x",$P8:$P11)</f>
        <v>4</v>
      </c>
      <c r="D12" s="45">
        <f t="shared" ref="D12:L12" si="0">SUMIF(D6:D11,"=x",$M6:$M11)+SUMIF(D6:D11,"=x",$N6:$N11)+SUMIF(D6:D11,"=x",$O6:$O11)+SUMIF(D6:D11,"=x",$P6:$P11)</f>
        <v>4</v>
      </c>
      <c r="E12" s="45">
        <f t="shared" si="0"/>
        <v>2</v>
      </c>
      <c r="F12" s="45">
        <f t="shared" si="0"/>
        <v>0</v>
      </c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2</v>
      </c>
      <c r="K12" s="45">
        <f t="shared" si="0"/>
        <v>0</v>
      </c>
      <c r="L12" s="45">
        <f t="shared" si="0"/>
        <v>0</v>
      </c>
      <c r="M12" s="259">
        <f>SUM(C12:L12)</f>
        <v>12</v>
      </c>
      <c r="N12" s="260"/>
      <c r="O12" s="260"/>
      <c r="P12" s="260"/>
      <c r="Q12" s="260"/>
      <c r="R12" s="261"/>
      <c r="S12" s="262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4"/>
    </row>
    <row r="13" spans="1:30" s="111" customFormat="1" x14ac:dyDescent="0.25">
      <c r="A13" s="252" t="s">
        <v>138</v>
      </c>
      <c r="B13" s="253"/>
      <c r="C13" s="101">
        <f>SUMIF(C8:C11,"=x",$Q8:$Q11)</f>
        <v>6</v>
      </c>
      <c r="D13" s="105">
        <f t="shared" ref="D13:L13" si="1">SUMIF(D8:D11,"=x",$Q8:$Q11)</f>
        <v>6</v>
      </c>
      <c r="E13" s="105">
        <f t="shared" si="1"/>
        <v>3</v>
      </c>
      <c r="F13" s="105">
        <f t="shared" si="1"/>
        <v>0</v>
      </c>
      <c r="G13" s="105">
        <f t="shared" si="1"/>
        <v>0</v>
      </c>
      <c r="H13" s="105">
        <f t="shared" si="1"/>
        <v>0</v>
      </c>
      <c r="I13" s="105">
        <f t="shared" si="1"/>
        <v>0</v>
      </c>
      <c r="J13" s="105">
        <f t="shared" si="1"/>
        <v>3</v>
      </c>
      <c r="K13" s="105">
        <f t="shared" si="1"/>
        <v>0</v>
      </c>
      <c r="L13" s="104">
        <f t="shared" si="1"/>
        <v>0</v>
      </c>
      <c r="M13" s="254">
        <f>SUM(C13:L13)</f>
        <v>18</v>
      </c>
      <c r="N13" s="255"/>
      <c r="O13" s="255"/>
      <c r="P13" s="255"/>
      <c r="Q13" s="255"/>
      <c r="R13" s="256"/>
      <c r="S13" s="249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1"/>
    </row>
    <row r="14" spans="1:30" s="111" customFormat="1" x14ac:dyDescent="0.25">
      <c r="A14" s="244" t="s">
        <v>139</v>
      </c>
      <c r="B14" s="245"/>
      <c r="C14" s="142">
        <f>SUMPRODUCT(--(C8:C11="x"),--($R8:$R11="K(5)"))</f>
        <v>0</v>
      </c>
      <c r="D14" s="143">
        <f t="shared" ref="D14:L14" si="2">SUMPRODUCT(--(D8:D11="x"),--($R8:$R11="K(5)"))</f>
        <v>1</v>
      </c>
      <c r="E14" s="143">
        <f t="shared" si="2"/>
        <v>0</v>
      </c>
      <c r="F14" s="143">
        <f t="shared" si="2"/>
        <v>0</v>
      </c>
      <c r="G14" s="143">
        <f t="shared" si="2"/>
        <v>0</v>
      </c>
      <c r="H14" s="143">
        <f t="shared" si="2"/>
        <v>0</v>
      </c>
      <c r="I14" s="143">
        <f t="shared" si="2"/>
        <v>0</v>
      </c>
      <c r="J14" s="143">
        <f t="shared" si="2"/>
        <v>0</v>
      </c>
      <c r="K14" s="143">
        <f t="shared" si="2"/>
        <v>0</v>
      </c>
      <c r="L14" s="144">
        <f t="shared" si="2"/>
        <v>0</v>
      </c>
      <c r="M14" s="246">
        <f>SUM(C14:L14)</f>
        <v>1</v>
      </c>
      <c r="N14" s="247"/>
      <c r="O14" s="247"/>
      <c r="P14" s="247"/>
      <c r="Q14" s="247"/>
      <c r="R14" s="248"/>
      <c r="S14" s="249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1"/>
    </row>
    <row r="15" spans="1:30" s="111" customFormat="1" x14ac:dyDescent="0.25">
      <c r="A15" s="26" t="s">
        <v>355</v>
      </c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</row>
    <row r="16" spans="1:30" s="111" customFormat="1" x14ac:dyDescent="0.25">
      <c r="A16" s="25" t="s">
        <v>339</v>
      </c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8"/>
      <c r="T16" s="27"/>
      <c r="U16" s="28"/>
      <c r="V16" s="28"/>
      <c r="W16" s="28"/>
      <c r="X16" s="28"/>
      <c r="Y16" s="28"/>
      <c r="Z16" s="28"/>
      <c r="AA16" s="28"/>
      <c r="AB16" s="28"/>
      <c r="AC16" s="28"/>
      <c r="AD16" s="29"/>
    </row>
    <row r="17" spans="1:30" s="111" customFormat="1" x14ac:dyDescent="0.25">
      <c r="A17" s="112" t="s">
        <v>140</v>
      </c>
      <c r="B17" s="113" t="s">
        <v>141</v>
      </c>
      <c r="C17" s="30" t="s">
        <v>114</v>
      </c>
      <c r="D17" s="31"/>
      <c r="E17" s="31"/>
      <c r="F17" s="31"/>
      <c r="G17" s="31"/>
      <c r="H17" s="31"/>
      <c r="I17" s="32">
        <f>SUMIF(I8:I8,"=x",$M8:$M8)+SUMIF(I8:I8,"=x",$N8:$N8)+SUMIF(I8:I8,"=x",$O8:$O8)</f>
        <v>0</v>
      </c>
      <c r="J17" s="33">
        <f>SUMIF(J8:J8,"=x",$M8:$M8)+SUMIF(J8:J8,"=x",$N8:$N8)+SUMIF(J8:J8,"=x",$O8:$O8)</f>
        <v>0</v>
      </c>
      <c r="K17" s="33">
        <f>SUMIF(K8:K8,"=x",$M8:$M8)+SUMIF(K8:K8,"=x",$N8:$N8)+SUMIF(K8:K8,"=x",$O8:$O8)</f>
        <v>0</v>
      </c>
      <c r="L17" s="33">
        <f>SUMIF(L8:L8,"=x",$M8:$M8)+SUMIF(L8:L8,"=x",$N8:$N8)+SUMIF(L8:L8,"=x",$O8:$O8)</f>
        <v>0</v>
      </c>
      <c r="M17" s="34">
        <v>3</v>
      </c>
      <c r="N17" s="35">
        <v>2</v>
      </c>
      <c r="O17" s="35"/>
      <c r="P17" s="36"/>
      <c r="Q17" s="37">
        <v>7</v>
      </c>
      <c r="R17" s="38" t="s">
        <v>122</v>
      </c>
      <c r="S17" s="153"/>
      <c r="T17" s="140"/>
      <c r="U17" s="178"/>
      <c r="V17" s="114"/>
      <c r="W17" s="39"/>
      <c r="X17" s="40"/>
      <c r="Y17" s="153"/>
      <c r="Z17" s="155"/>
      <c r="AA17" s="154"/>
      <c r="AB17" s="197" t="s">
        <v>142</v>
      </c>
      <c r="AC17" s="114" t="s">
        <v>144</v>
      </c>
      <c r="AD17" s="115" t="s">
        <v>145</v>
      </c>
    </row>
    <row r="18" spans="1:30" s="111" customFormat="1" x14ac:dyDescent="0.25">
      <c r="A18" s="116" t="s">
        <v>146</v>
      </c>
      <c r="B18" s="117" t="s">
        <v>147</v>
      </c>
      <c r="C18" s="30"/>
      <c r="D18" s="31" t="s">
        <v>114</v>
      </c>
      <c r="E18" s="31"/>
      <c r="F18" s="31"/>
      <c r="G18" s="31"/>
      <c r="H18" s="31"/>
      <c r="I18" s="32"/>
      <c r="J18" s="33"/>
      <c r="K18" s="33"/>
      <c r="L18" s="33"/>
      <c r="M18" s="34"/>
      <c r="N18" s="35"/>
      <c r="O18" s="35">
        <v>4</v>
      </c>
      <c r="P18" s="36"/>
      <c r="Q18" s="37">
        <v>6</v>
      </c>
      <c r="R18" s="38" t="s">
        <v>115</v>
      </c>
      <c r="S18" s="153"/>
      <c r="T18" s="140"/>
      <c r="U18" s="178"/>
      <c r="V18" s="114"/>
      <c r="W18" s="39"/>
      <c r="X18" s="40"/>
      <c r="Y18" s="153"/>
      <c r="Z18" s="155"/>
      <c r="AA18" s="154"/>
      <c r="AB18" s="41" t="s">
        <v>148</v>
      </c>
      <c r="AC18" s="114" t="s">
        <v>144</v>
      </c>
      <c r="AD18" s="121" t="s">
        <v>150</v>
      </c>
    </row>
    <row r="19" spans="1:30" s="111" customFormat="1" x14ac:dyDescent="0.25">
      <c r="A19" s="116" t="s">
        <v>151</v>
      </c>
      <c r="B19" s="117" t="s">
        <v>152</v>
      </c>
      <c r="C19" s="30"/>
      <c r="D19" s="31"/>
      <c r="E19" s="31" t="s">
        <v>114</v>
      </c>
      <c r="F19" s="31"/>
      <c r="G19" s="31"/>
      <c r="H19" s="31"/>
      <c r="I19" s="32"/>
      <c r="J19" s="33"/>
      <c r="K19" s="33"/>
      <c r="L19" s="33"/>
      <c r="M19" s="34">
        <v>2</v>
      </c>
      <c r="N19" s="35">
        <v>2</v>
      </c>
      <c r="O19" s="35"/>
      <c r="P19" s="36"/>
      <c r="Q19" s="37">
        <v>6</v>
      </c>
      <c r="R19" s="38" t="s">
        <v>122</v>
      </c>
      <c r="S19" s="153"/>
      <c r="T19" s="140"/>
      <c r="U19" s="178"/>
      <c r="V19" s="114"/>
      <c r="W19" s="39"/>
      <c r="X19" s="40"/>
      <c r="Y19" s="153"/>
      <c r="Z19" s="155"/>
      <c r="AA19" s="154"/>
      <c r="AB19" s="121" t="s">
        <v>153</v>
      </c>
      <c r="AC19" s="114" t="s">
        <v>155</v>
      </c>
      <c r="AD19" s="41" t="s">
        <v>156</v>
      </c>
    </row>
    <row r="20" spans="1:30" s="111" customFormat="1" x14ac:dyDescent="0.25">
      <c r="A20" s="116" t="s">
        <v>157</v>
      </c>
      <c r="B20" s="117" t="s">
        <v>158</v>
      </c>
      <c r="C20" s="30"/>
      <c r="D20" s="31"/>
      <c r="E20" s="31" t="s">
        <v>114</v>
      </c>
      <c r="F20" s="31"/>
      <c r="G20" s="31"/>
      <c r="H20" s="31"/>
      <c r="I20" s="32"/>
      <c r="J20" s="33"/>
      <c r="K20" s="33"/>
      <c r="L20" s="33"/>
      <c r="M20" s="34">
        <v>2</v>
      </c>
      <c r="N20" s="35"/>
      <c r="O20" s="35"/>
      <c r="P20" s="36"/>
      <c r="Q20" s="37">
        <v>3</v>
      </c>
      <c r="R20" s="38" t="s">
        <v>122</v>
      </c>
      <c r="S20" s="153"/>
      <c r="T20" s="140"/>
      <c r="U20" s="178"/>
      <c r="V20" s="114"/>
      <c r="W20" s="39"/>
      <c r="X20" s="40"/>
      <c r="Y20" s="153"/>
      <c r="Z20" s="155"/>
      <c r="AA20" s="154"/>
      <c r="AB20" s="41" t="s">
        <v>159</v>
      </c>
      <c r="AC20" s="114" t="s">
        <v>144</v>
      </c>
      <c r="AD20" s="121" t="s">
        <v>161</v>
      </c>
    </row>
    <row r="21" spans="1:30" s="111" customFormat="1" x14ac:dyDescent="0.25">
      <c r="A21" s="116" t="s">
        <v>162</v>
      </c>
      <c r="B21" s="117" t="s">
        <v>163</v>
      </c>
      <c r="C21" s="30"/>
      <c r="D21" s="31"/>
      <c r="E21" s="31"/>
      <c r="F21" s="31" t="s">
        <v>114</v>
      </c>
      <c r="G21" s="31"/>
      <c r="H21" s="31"/>
      <c r="I21" s="32"/>
      <c r="J21" s="33"/>
      <c r="K21" s="33"/>
      <c r="L21" s="33"/>
      <c r="M21" s="34"/>
      <c r="N21" s="35"/>
      <c r="O21" s="35">
        <v>4</v>
      </c>
      <c r="P21" s="36"/>
      <c r="Q21" s="37">
        <v>6</v>
      </c>
      <c r="R21" s="38" t="s">
        <v>115</v>
      </c>
      <c r="S21" s="153" t="s">
        <v>164</v>
      </c>
      <c r="T21" s="179" t="s">
        <v>146</v>
      </c>
      <c r="U21" s="178" t="s">
        <v>147</v>
      </c>
      <c r="V21" s="114"/>
      <c r="W21" s="39"/>
      <c r="X21" s="40"/>
      <c r="Y21" s="153"/>
      <c r="Z21" s="155"/>
      <c r="AA21" s="154"/>
      <c r="AB21" s="41" t="s">
        <v>159</v>
      </c>
      <c r="AC21" s="114" t="s">
        <v>144</v>
      </c>
      <c r="AD21" s="121" t="s">
        <v>363</v>
      </c>
    </row>
    <row r="22" spans="1:30" s="111" customFormat="1" x14ac:dyDescent="0.25">
      <c r="A22" s="116" t="s">
        <v>165</v>
      </c>
      <c r="B22" s="117" t="s">
        <v>166</v>
      </c>
      <c r="C22" s="30"/>
      <c r="D22" s="31"/>
      <c r="E22" s="31"/>
      <c r="F22" s="31" t="s">
        <v>114</v>
      </c>
      <c r="G22" s="31"/>
      <c r="H22" s="31"/>
      <c r="I22" s="32"/>
      <c r="J22" s="33"/>
      <c r="K22" s="33"/>
      <c r="L22" s="33"/>
      <c r="M22" s="34">
        <v>2</v>
      </c>
      <c r="N22" s="35">
        <v>2</v>
      </c>
      <c r="O22" s="35"/>
      <c r="P22" s="36"/>
      <c r="Q22" s="37">
        <v>6</v>
      </c>
      <c r="R22" s="38" t="s">
        <v>122</v>
      </c>
      <c r="S22" s="153"/>
      <c r="T22" s="140"/>
      <c r="U22" s="178"/>
      <c r="V22" s="114"/>
      <c r="W22" s="39"/>
      <c r="X22" s="40"/>
      <c r="Y22" s="153"/>
      <c r="Z22" s="155"/>
      <c r="AA22" s="154"/>
      <c r="AB22" s="41" t="s">
        <v>159</v>
      </c>
      <c r="AC22" s="114" t="s">
        <v>144</v>
      </c>
      <c r="AD22" s="121" t="s">
        <v>167</v>
      </c>
    </row>
    <row r="23" spans="1:30" s="111" customFormat="1" x14ac:dyDescent="0.25">
      <c r="A23" s="116" t="s">
        <v>168</v>
      </c>
      <c r="B23" s="117" t="s">
        <v>169</v>
      </c>
      <c r="C23" s="30"/>
      <c r="D23" s="31"/>
      <c r="E23" s="31"/>
      <c r="F23" s="31"/>
      <c r="G23" s="31" t="s">
        <v>114</v>
      </c>
      <c r="H23" s="31"/>
      <c r="I23" s="32"/>
      <c r="J23" s="33"/>
      <c r="K23" s="33"/>
      <c r="L23" s="33"/>
      <c r="M23" s="34">
        <v>3</v>
      </c>
      <c r="N23" s="35">
        <v>1</v>
      </c>
      <c r="O23" s="35"/>
      <c r="P23" s="36"/>
      <c r="Q23" s="37">
        <v>6</v>
      </c>
      <c r="R23" s="38" t="s">
        <v>122</v>
      </c>
      <c r="S23" s="153"/>
      <c r="T23" s="140"/>
      <c r="U23" s="178"/>
      <c r="V23" s="114"/>
      <c r="W23" s="39"/>
      <c r="X23" s="40"/>
      <c r="Y23" s="153"/>
      <c r="Z23" s="155"/>
      <c r="AA23" s="154"/>
      <c r="AB23" s="121" t="s">
        <v>170</v>
      </c>
      <c r="AC23" s="114" t="s">
        <v>131</v>
      </c>
      <c r="AD23" s="121" t="s">
        <v>172</v>
      </c>
    </row>
    <row r="24" spans="1:30" s="111" customFormat="1" x14ac:dyDescent="0.25">
      <c r="A24" s="116" t="s">
        <v>173</v>
      </c>
      <c r="B24" s="117" t="s">
        <v>174</v>
      </c>
      <c r="C24" s="30"/>
      <c r="D24" s="31"/>
      <c r="E24" s="31"/>
      <c r="F24" s="31"/>
      <c r="G24" s="31" t="s">
        <v>114</v>
      </c>
      <c r="H24" s="31"/>
      <c r="I24" s="32"/>
      <c r="J24" s="33"/>
      <c r="K24" s="33"/>
      <c r="L24" s="33"/>
      <c r="M24" s="34"/>
      <c r="N24" s="35"/>
      <c r="O24" s="35">
        <v>4</v>
      </c>
      <c r="P24" s="36"/>
      <c r="Q24" s="37">
        <v>6</v>
      </c>
      <c r="R24" s="38" t="s">
        <v>115</v>
      </c>
      <c r="S24" s="153" t="s">
        <v>164</v>
      </c>
      <c r="T24" s="179" t="s">
        <v>146</v>
      </c>
      <c r="U24" s="178" t="s">
        <v>147</v>
      </c>
      <c r="V24" s="114"/>
      <c r="W24" s="39"/>
      <c r="X24" s="40"/>
      <c r="Y24" s="153"/>
      <c r="Z24" s="155"/>
      <c r="AA24" s="154"/>
      <c r="AB24" s="41" t="s">
        <v>153</v>
      </c>
      <c r="AC24" s="114" t="s">
        <v>155</v>
      </c>
      <c r="AD24" s="121" t="s">
        <v>175</v>
      </c>
    </row>
    <row r="25" spans="1:30" s="111" customFormat="1" x14ac:dyDescent="0.25">
      <c r="A25" s="116" t="s">
        <v>176</v>
      </c>
      <c r="B25" s="117" t="s">
        <v>177</v>
      </c>
      <c r="C25" s="30"/>
      <c r="D25" s="31"/>
      <c r="E25" s="31"/>
      <c r="F25" s="31"/>
      <c r="G25" s="31"/>
      <c r="H25" s="31" t="s">
        <v>114</v>
      </c>
      <c r="I25" s="32"/>
      <c r="J25" s="33"/>
      <c r="K25" s="33"/>
      <c r="L25" s="33"/>
      <c r="M25" s="34">
        <v>2</v>
      </c>
      <c r="N25" s="35">
        <v>1</v>
      </c>
      <c r="O25" s="35"/>
      <c r="P25" s="36"/>
      <c r="Q25" s="37">
        <v>5</v>
      </c>
      <c r="R25" s="38" t="s">
        <v>122</v>
      </c>
      <c r="S25" s="153"/>
      <c r="T25" s="140"/>
      <c r="U25" s="178"/>
      <c r="V25" s="114"/>
      <c r="W25" s="39"/>
      <c r="X25" s="40"/>
      <c r="Y25" s="153"/>
      <c r="Z25" s="155"/>
      <c r="AA25" s="154"/>
      <c r="AB25" s="121" t="s">
        <v>178</v>
      </c>
      <c r="AC25" s="114" t="s">
        <v>131</v>
      </c>
      <c r="AD25" s="41" t="s">
        <v>180</v>
      </c>
    </row>
    <row r="26" spans="1:30" s="111" customFormat="1" x14ac:dyDescent="0.25">
      <c r="A26" s="116" t="s">
        <v>181</v>
      </c>
      <c r="B26" s="117" t="s">
        <v>182</v>
      </c>
      <c r="C26" s="30"/>
      <c r="D26" s="31"/>
      <c r="E26" s="31"/>
      <c r="F26" s="31"/>
      <c r="G26" s="31"/>
      <c r="H26" s="31"/>
      <c r="I26" s="42" t="s">
        <v>114</v>
      </c>
      <c r="J26" s="43"/>
      <c r="K26" s="43"/>
      <c r="L26" s="33"/>
      <c r="M26" s="34">
        <v>3</v>
      </c>
      <c r="N26" s="35">
        <v>1</v>
      </c>
      <c r="O26" s="35"/>
      <c r="P26" s="36"/>
      <c r="Q26" s="37">
        <v>6</v>
      </c>
      <c r="R26" s="38" t="s">
        <v>122</v>
      </c>
      <c r="S26" s="153"/>
      <c r="T26" s="140"/>
      <c r="U26" s="178"/>
      <c r="V26" s="114"/>
      <c r="W26" s="39"/>
      <c r="X26" s="40"/>
      <c r="Y26" s="153"/>
      <c r="Z26" s="155"/>
      <c r="AA26" s="154"/>
      <c r="AB26" s="41" t="s">
        <v>183</v>
      </c>
      <c r="AC26" s="114" t="s">
        <v>185</v>
      </c>
      <c r="AD26" s="41" t="s">
        <v>186</v>
      </c>
    </row>
    <row r="27" spans="1:30" s="111" customFormat="1" x14ac:dyDescent="0.25">
      <c r="A27" s="116" t="s">
        <v>187</v>
      </c>
      <c r="B27" s="117" t="s">
        <v>188</v>
      </c>
      <c r="C27" s="30"/>
      <c r="D27" s="31"/>
      <c r="E27" s="31"/>
      <c r="F27" s="31"/>
      <c r="G27" s="31"/>
      <c r="H27" s="31"/>
      <c r="I27" s="42" t="s">
        <v>114</v>
      </c>
      <c r="J27" s="43"/>
      <c r="K27" s="43"/>
      <c r="L27" s="33"/>
      <c r="M27" s="34">
        <v>2</v>
      </c>
      <c r="N27" s="35"/>
      <c r="O27" s="35"/>
      <c r="P27" s="36"/>
      <c r="Q27" s="37">
        <v>3</v>
      </c>
      <c r="R27" s="38" t="s">
        <v>122</v>
      </c>
      <c r="S27" s="153"/>
      <c r="T27" s="140"/>
      <c r="U27" s="178"/>
      <c r="V27" s="114"/>
      <c r="W27" s="39"/>
      <c r="X27" s="40"/>
      <c r="Y27" s="153"/>
      <c r="Z27" s="155"/>
      <c r="AA27" s="154"/>
      <c r="AB27" s="121" t="s">
        <v>189</v>
      </c>
      <c r="AC27" s="114" t="s">
        <v>155</v>
      </c>
      <c r="AD27" s="41" t="s">
        <v>191</v>
      </c>
    </row>
    <row r="28" spans="1:30" s="111" customFormat="1" x14ac:dyDescent="0.25">
      <c r="A28" s="116" t="s">
        <v>192</v>
      </c>
      <c r="B28" s="117" t="s">
        <v>356</v>
      </c>
      <c r="C28" s="30"/>
      <c r="D28" s="31"/>
      <c r="E28" s="31"/>
      <c r="F28" s="31"/>
      <c r="G28" s="31"/>
      <c r="H28" s="31"/>
      <c r="I28" s="42"/>
      <c r="J28" s="43" t="s">
        <v>114</v>
      </c>
      <c r="K28" s="43"/>
      <c r="L28" s="33"/>
      <c r="M28" s="34"/>
      <c r="N28" s="35"/>
      <c r="O28" s="35">
        <v>5</v>
      </c>
      <c r="P28" s="36"/>
      <c r="Q28" s="37">
        <v>7</v>
      </c>
      <c r="R28" s="38" t="s">
        <v>115</v>
      </c>
      <c r="S28" s="153" t="s">
        <v>164</v>
      </c>
      <c r="T28" s="179" t="s">
        <v>146</v>
      </c>
      <c r="U28" s="178" t="s">
        <v>147</v>
      </c>
      <c r="V28" s="114"/>
      <c r="W28" s="39"/>
      <c r="X28" s="40"/>
      <c r="Y28" s="153"/>
      <c r="Z28" s="155"/>
      <c r="AA28" s="154"/>
      <c r="AB28" s="121" t="s">
        <v>178</v>
      </c>
      <c r="AC28" s="114" t="s">
        <v>131</v>
      </c>
      <c r="AD28" s="41" t="s">
        <v>193</v>
      </c>
    </row>
    <row r="29" spans="1:30" s="111" customFormat="1" x14ac:dyDescent="0.25">
      <c r="A29" s="116" t="s">
        <v>194</v>
      </c>
      <c r="B29" s="117" t="s">
        <v>195</v>
      </c>
      <c r="C29" s="30"/>
      <c r="D29" s="31"/>
      <c r="E29" s="31"/>
      <c r="F29" s="31"/>
      <c r="G29" s="31"/>
      <c r="H29" s="31"/>
      <c r="I29" s="42"/>
      <c r="J29" s="43"/>
      <c r="K29" s="43" t="s">
        <v>114</v>
      </c>
      <c r="L29" s="33"/>
      <c r="M29" s="34">
        <v>2</v>
      </c>
      <c r="N29" s="35"/>
      <c r="O29" s="35"/>
      <c r="P29" s="36"/>
      <c r="Q29" s="37">
        <v>4</v>
      </c>
      <c r="R29" s="38" t="s">
        <v>122</v>
      </c>
      <c r="S29" s="153"/>
      <c r="T29" s="140"/>
      <c r="U29" s="178"/>
      <c r="V29" s="114"/>
      <c r="W29" s="39"/>
      <c r="X29" s="40"/>
      <c r="Y29" s="153"/>
      <c r="Z29" s="155"/>
      <c r="AA29" s="154"/>
      <c r="AB29" s="124" t="s">
        <v>196</v>
      </c>
      <c r="AC29" s="114" t="s">
        <v>185</v>
      </c>
      <c r="AD29" s="41" t="s">
        <v>198</v>
      </c>
    </row>
    <row r="30" spans="1:30" s="111" customFormat="1" x14ac:dyDescent="0.25">
      <c r="A30" s="118" t="s">
        <v>199</v>
      </c>
      <c r="B30" s="117" t="s">
        <v>200</v>
      </c>
      <c r="C30" s="30"/>
      <c r="D30" s="31"/>
      <c r="E30" s="31"/>
      <c r="F30" s="31"/>
      <c r="G30" s="31"/>
      <c r="H30" s="31"/>
      <c r="I30" s="42"/>
      <c r="J30" s="43"/>
      <c r="K30" s="43" t="s">
        <v>114</v>
      </c>
      <c r="L30" s="33"/>
      <c r="M30" s="34"/>
      <c r="N30" s="35">
        <v>1</v>
      </c>
      <c r="O30" s="35"/>
      <c r="P30" s="36"/>
      <c r="Q30" s="37">
        <v>1</v>
      </c>
      <c r="R30" s="38" t="s">
        <v>201</v>
      </c>
      <c r="S30" s="153"/>
      <c r="T30" s="140"/>
      <c r="U30" s="178"/>
      <c r="V30" s="114"/>
      <c r="W30" s="39"/>
      <c r="X30" s="40"/>
      <c r="Y30" s="153"/>
      <c r="Z30" s="155"/>
      <c r="AA30" s="154"/>
      <c r="AB30" s="121" t="s">
        <v>202</v>
      </c>
      <c r="AC30" s="114" t="s">
        <v>155</v>
      </c>
      <c r="AD30" s="41" t="s">
        <v>204</v>
      </c>
    </row>
    <row r="31" spans="1:30" s="111" customFormat="1" x14ac:dyDescent="0.25">
      <c r="A31" s="118" t="s">
        <v>205</v>
      </c>
      <c r="B31" s="117" t="s">
        <v>206</v>
      </c>
      <c r="C31" s="30"/>
      <c r="D31" s="31"/>
      <c r="E31" s="31"/>
      <c r="F31" s="31"/>
      <c r="G31" s="31"/>
      <c r="H31" s="31"/>
      <c r="I31" s="42"/>
      <c r="J31" s="43"/>
      <c r="K31" s="43" t="s">
        <v>114</v>
      </c>
      <c r="L31" s="33"/>
      <c r="M31" s="34">
        <v>2</v>
      </c>
      <c r="N31" s="35"/>
      <c r="O31" s="35"/>
      <c r="P31" s="36"/>
      <c r="Q31" s="37">
        <v>3</v>
      </c>
      <c r="R31" s="38" t="s">
        <v>122</v>
      </c>
      <c r="S31" s="153"/>
      <c r="T31" s="140"/>
      <c r="U31" s="178"/>
      <c r="V31" s="114"/>
      <c r="W31" s="39"/>
      <c r="X31" s="40"/>
      <c r="Y31" s="153"/>
      <c r="Z31" s="155"/>
      <c r="AA31" s="154"/>
      <c r="AB31" s="121" t="s">
        <v>207</v>
      </c>
      <c r="AC31" s="114" t="s">
        <v>131</v>
      </c>
      <c r="AD31" s="41" t="s">
        <v>209</v>
      </c>
    </row>
    <row r="32" spans="1:30" s="111" customFormat="1" x14ac:dyDescent="0.25">
      <c r="A32" s="257" t="s">
        <v>137</v>
      </c>
      <c r="B32" s="258"/>
      <c r="C32" s="44">
        <f>SUMIF(C17:C31,"=x",$M17:$M31)+SUMIF(C17:C31,"=x",$N17:$N31)+SUMIF(C17:C31,"=x",$O17:$O31)+SUMIF(C17:C31,"=x",$P17:$P31)</f>
        <v>5</v>
      </c>
      <c r="D32" s="45">
        <f t="shared" ref="D32:L32" si="3">SUMIF(D17:D31,"=x",$M17:$M31)+SUMIF(D17:D31,"=x",$N17:$N31)+SUMIF(D17:D31,"=x",$O17:$O31)+SUMIF(D17:D31,"=x",$P17:$P31)</f>
        <v>4</v>
      </c>
      <c r="E32" s="45">
        <f t="shared" si="3"/>
        <v>6</v>
      </c>
      <c r="F32" s="45">
        <f t="shared" si="3"/>
        <v>8</v>
      </c>
      <c r="G32" s="45">
        <f t="shared" si="3"/>
        <v>8</v>
      </c>
      <c r="H32" s="45">
        <f t="shared" si="3"/>
        <v>3</v>
      </c>
      <c r="I32" s="45">
        <f t="shared" si="3"/>
        <v>6</v>
      </c>
      <c r="J32" s="45">
        <f t="shared" si="3"/>
        <v>5</v>
      </c>
      <c r="K32" s="45">
        <f t="shared" si="3"/>
        <v>5</v>
      </c>
      <c r="L32" s="45">
        <f t="shared" si="3"/>
        <v>0</v>
      </c>
      <c r="M32" s="259">
        <f>SUM(C32:L32)</f>
        <v>50</v>
      </c>
      <c r="N32" s="260"/>
      <c r="O32" s="260"/>
      <c r="P32" s="260"/>
      <c r="Q32" s="260"/>
      <c r="R32" s="261"/>
      <c r="S32" s="262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4"/>
    </row>
    <row r="33" spans="1:30" s="111" customFormat="1" x14ac:dyDescent="0.25">
      <c r="A33" s="252" t="s">
        <v>138</v>
      </c>
      <c r="B33" s="253"/>
      <c r="C33" s="101">
        <f>SUMIF(C17:C31,"=x",$Q17:$Q31)</f>
        <v>7</v>
      </c>
      <c r="D33" s="105">
        <f t="shared" ref="D33:L33" si="4">SUMIF(D17:D31,"=x",$Q17:$Q31)</f>
        <v>6</v>
      </c>
      <c r="E33" s="105">
        <f t="shared" si="4"/>
        <v>9</v>
      </c>
      <c r="F33" s="105">
        <f t="shared" si="4"/>
        <v>12</v>
      </c>
      <c r="G33" s="105">
        <f t="shared" si="4"/>
        <v>12</v>
      </c>
      <c r="H33" s="105">
        <f t="shared" si="4"/>
        <v>5</v>
      </c>
      <c r="I33" s="105">
        <f t="shared" si="4"/>
        <v>9</v>
      </c>
      <c r="J33" s="105">
        <f t="shared" si="4"/>
        <v>7</v>
      </c>
      <c r="K33" s="105">
        <f t="shared" si="4"/>
        <v>8</v>
      </c>
      <c r="L33" s="104">
        <f t="shared" si="4"/>
        <v>0</v>
      </c>
      <c r="M33" s="254">
        <f>SUM(C33:L33)</f>
        <v>75</v>
      </c>
      <c r="N33" s="255"/>
      <c r="O33" s="255"/>
      <c r="P33" s="255"/>
      <c r="Q33" s="255"/>
      <c r="R33" s="256"/>
      <c r="S33" s="249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1"/>
    </row>
    <row r="34" spans="1:30" s="111" customFormat="1" x14ac:dyDescent="0.25">
      <c r="A34" s="244" t="s">
        <v>139</v>
      </c>
      <c r="B34" s="245"/>
      <c r="C34" s="142">
        <f>SUMPRODUCT(--(C17:C31="x"),--($R17:$R31="K(5)"))</f>
        <v>1</v>
      </c>
      <c r="D34" s="143">
        <f t="shared" ref="D34:L34" si="5">SUMPRODUCT(--(D17:D31="x"),--($R17:$R31="K(5)"))</f>
        <v>0</v>
      </c>
      <c r="E34" s="143">
        <f t="shared" si="5"/>
        <v>2</v>
      </c>
      <c r="F34" s="143">
        <f t="shared" si="5"/>
        <v>1</v>
      </c>
      <c r="G34" s="143">
        <f t="shared" si="5"/>
        <v>1</v>
      </c>
      <c r="H34" s="143">
        <f t="shared" si="5"/>
        <v>1</v>
      </c>
      <c r="I34" s="143">
        <f t="shared" si="5"/>
        <v>2</v>
      </c>
      <c r="J34" s="143">
        <f t="shared" si="5"/>
        <v>0</v>
      </c>
      <c r="K34" s="143">
        <f t="shared" si="5"/>
        <v>2</v>
      </c>
      <c r="L34" s="144">
        <f t="shared" si="5"/>
        <v>0</v>
      </c>
      <c r="M34" s="246">
        <f>SUM(C34:L34)</f>
        <v>10</v>
      </c>
      <c r="N34" s="247"/>
      <c r="O34" s="247"/>
      <c r="P34" s="247"/>
      <c r="Q34" s="247"/>
      <c r="R34" s="248"/>
      <c r="S34" s="249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1"/>
    </row>
    <row r="35" spans="1:30" s="111" customFormat="1" x14ac:dyDescent="0.25">
      <c r="A35" s="25" t="s">
        <v>210</v>
      </c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19"/>
    </row>
    <row r="36" spans="1:30" s="111" customFormat="1" ht="15" x14ac:dyDescent="0.25">
      <c r="A36" s="122" t="s">
        <v>211</v>
      </c>
      <c r="B36" s="123" t="s">
        <v>212</v>
      </c>
      <c r="C36" s="49" t="s">
        <v>37</v>
      </c>
      <c r="D36" s="50"/>
      <c r="E36" s="50"/>
      <c r="F36" s="50"/>
      <c r="G36" s="50"/>
      <c r="H36" s="50"/>
      <c r="I36" s="35"/>
      <c r="J36" s="35"/>
      <c r="K36" s="35"/>
      <c r="L36" s="35"/>
      <c r="M36" s="51"/>
      <c r="N36" s="52">
        <v>2</v>
      </c>
      <c r="O36" s="35"/>
      <c r="P36" s="36"/>
      <c r="Q36" s="53">
        <v>3</v>
      </c>
      <c r="R36" s="54" t="s">
        <v>201</v>
      </c>
      <c r="S36" s="156"/>
      <c r="T36" s="187"/>
      <c r="U36" s="182"/>
      <c r="V36" s="156"/>
      <c r="W36" s="140"/>
      <c r="X36" s="161"/>
      <c r="Y36" s="170"/>
      <c r="Z36" s="174"/>
      <c r="AA36" s="172"/>
      <c r="AB36" s="124" t="s">
        <v>213</v>
      </c>
      <c r="AC36" s="125" t="s">
        <v>155</v>
      </c>
      <c r="AD36" s="46" t="s">
        <v>215</v>
      </c>
    </row>
    <row r="37" spans="1:30" s="111" customFormat="1" ht="15" x14ac:dyDescent="0.25">
      <c r="A37" s="122" t="s">
        <v>216</v>
      </c>
      <c r="B37" s="126" t="s">
        <v>217</v>
      </c>
      <c r="C37" s="55" t="s">
        <v>37</v>
      </c>
      <c r="D37" s="56"/>
      <c r="E37" s="56"/>
      <c r="F37" s="56"/>
      <c r="G37" s="56"/>
      <c r="H37" s="56"/>
      <c r="I37" s="57"/>
      <c r="J37" s="57"/>
      <c r="K37" s="57"/>
      <c r="L37" s="57"/>
      <c r="M37" s="58"/>
      <c r="N37" s="59">
        <v>1</v>
      </c>
      <c r="O37" s="57"/>
      <c r="P37" s="60"/>
      <c r="Q37" s="61">
        <v>2</v>
      </c>
      <c r="R37" s="54" t="s">
        <v>115</v>
      </c>
      <c r="S37" s="157"/>
      <c r="T37" s="188"/>
      <c r="U37" s="182"/>
      <c r="V37" s="157"/>
      <c r="W37" s="166"/>
      <c r="X37" s="162"/>
      <c r="Y37" s="171"/>
      <c r="Z37" s="175"/>
      <c r="AA37" s="173"/>
      <c r="AB37" s="124" t="s">
        <v>218</v>
      </c>
      <c r="AC37" s="127" t="s">
        <v>144</v>
      </c>
      <c r="AD37" s="46" t="s">
        <v>220</v>
      </c>
    </row>
    <row r="38" spans="1:30" s="111" customFormat="1" ht="15" x14ac:dyDescent="0.25">
      <c r="A38" s="128" t="s">
        <v>221</v>
      </c>
      <c r="B38" s="126" t="s">
        <v>222</v>
      </c>
      <c r="C38" s="55" t="s">
        <v>37</v>
      </c>
      <c r="D38" s="56"/>
      <c r="E38" s="56"/>
      <c r="F38" s="56"/>
      <c r="G38" s="56"/>
      <c r="H38" s="56"/>
      <c r="I38" s="57"/>
      <c r="J38" s="57"/>
      <c r="K38" s="57"/>
      <c r="L38" s="57"/>
      <c r="M38" s="58">
        <v>1</v>
      </c>
      <c r="N38" s="59"/>
      <c r="O38" s="57"/>
      <c r="P38" s="60"/>
      <c r="Q38" s="61">
        <v>2</v>
      </c>
      <c r="R38" s="54" t="s">
        <v>122</v>
      </c>
      <c r="S38" s="157"/>
      <c r="T38" s="188"/>
      <c r="U38" s="183"/>
      <c r="V38" s="157"/>
      <c r="W38" s="166"/>
      <c r="X38" s="162"/>
      <c r="Y38" s="171"/>
      <c r="Z38" s="175"/>
      <c r="AA38" s="173"/>
      <c r="AB38" s="127" t="s">
        <v>213</v>
      </c>
      <c r="AC38" s="127" t="s">
        <v>155</v>
      </c>
      <c r="AD38" s="62" t="s">
        <v>223</v>
      </c>
    </row>
    <row r="39" spans="1:30" s="111" customFormat="1" ht="15" x14ac:dyDescent="0.25">
      <c r="A39" s="128" t="s">
        <v>224</v>
      </c>
      <c r="B39" s="126" t="s">
        <v>225</v>
      </c>
      <c r="C39" s="55" t="s">
        <v>37</v>
      </c>
      <c r="D39" s="56"/>
      <c r="E39" s="56"/>
      <c r="F39" s="56"/>
      <c r="G39" s="56"/>
      <c r="H39" s="56"/>
      <c r="I39" s="57"/>
      <c r="J39" s="57"/>
      <c r="K39" s="57"/>
      <c r="L39" s="57"/>
      <c r="M39" s="58"/>
      <c r="N39" s="59">
        <v>1</v>
      </c>
      <c r="O39" s="57"/>
      <c r="P39" s="60"/>
      <c r="Q39" s="61">
        <v>1</v>
      </c>
      <c r="R39" s="54" t="s">
        <v>226</v>
      </c>
      <c r="S39" s="157"/>
      <c r="T39" s="188"/>
      <c r="U39" s="184"/>
      <c r="V39" s="157"/>
      <c r="W39" s="166"/>
      <c r="X39" s="162"/>
      <c r="Y39" s="171"/>
      <c r="Z39" s="175"/>
      <c r="AA39" s="173"/>
      <c r="AB39" s="127" t="s">
        <v>227</v>
      </c>
      <c r="AC39" s="127" t="s">
        <v>185</v>
      </c>
      <c r="AD39" s="62" t="s">
        <v>229</v>
      </c>
    </row>
    <row r="40" spans="1:30" s="111" customFormat="1" ht="15" x14ac:dyDescent="0.25">
      <c r="A40" s="128" t="s">
        <v>230</v>
      </c>
      <c r="B40" s="126" t="s">
        <v>231</v>
      </c>
      <c r="C40" s="55"/>
      <c r="D40" s="56"/>
      <c r="E40" s="56"/>
      <c r="F40" s="56"/>
      <c r="G40" s="56"/>
      <c r="H40" s="56"/>
      <c r="I40" s="57"/>
      <c r="J40" s="57" t="s">
        <v>37</v>
      </c>
      <c r="K40" s="57"/>
      <c r="L40" s="57"/>
      <c r="M40" s="58"/>
      <c r="N40" s="59">
        <v>2</v>
      </c>
      <c r="O40" s="57"/>
      <c r="P40" s="60"/>
      <c r="Q40" s="61">
        <v>3</v>
      </c>
      <c r="R40" s="54" t="s">
        <v>115</v>
      </c>
      <c r="S40" s="157"/>
      <c r="T40" s="188"/>
      <c r="U40" s="182"/>
      <c r="V40" s="157"/>
      <c r="W40" s="166"/>
      <c r="X40" s="162"/>
      <c r="Y40" s="171"/>
      <c r="Z40" s="175"/>
      <c r="AA40" s="173"/>
      <c r="AB40" s="127" t="s">
        <v>232</v>
      </c>
      <c r="AC40" s="127" t="s">
        <v>234</v>
      </c>
      <c r="AD40" s="62" t="s">
        <v>235</v>
      </c>
    </row>
    <row r="41" spans="1:30" s="111" customFormat="1" ht="15" x14ac:dyDescent="0.25">
      <c r="A41" s="128" t="s">
        <v>236</v>
      </c>
      <c r="B41" s="126" t="s">
        <v>237</v>
      </c>
      <c r="C41" s="55"/>
      <c r="D41" s="56"/>
      <c r="E41" s="56"/>
      <c r="F41" s="56"/>
      <c r="G41" s="56"/>
      <c r="H41" s="56"/>
      <c r="I41" s="57"/>
      <c r="J41" s="57" t="s">
        <v>37</v>
      </c>
      <c r="K41" s="57"/>
      <c r="L41" s="57"/>
      <c r="M41" s="58">
        <v>2</v>
      </c>
      <c r="N41" s="59"/>
      <c r="O41" s="57"/>
      <c r="P41" s="60"/>
      <c r="Q41" s="61">
        <v>3</v>
      </c>
      <c r="R41" s="54" t="s">
        <v>122</v>
      </c>
      <c r="S41" s="157"/>
      <c r="T41" s="188"/>
      <c r="U41" s="182"/>
      <c r="V41" s="157"/>
      <c r="W41" s="166"/>
      <c r="X41" s="162"/>
      <c r="Y41" s="171"/>
      <c r="Z41" s="175"/>
      <c r="AA41" s="173"/>
      <c r="AB41" s="127" t="s">
        <v>238</v>
      </c>
      <c r="AC41" s="127" t="s">
        <v>155</v>
      </c>
      <c r="AD41" s="62" t="s">
        <v>240</v>
      </c>
    </row>
    <row r="42" spans="1:30" s="111" customFormat="1" ht="15" x14ac:dyDescent="0.25">
      <c r="A42" s="128" t="s">
        <v>241</v>
      </c>
      <c r="B42" s="126" t="s">
        <v>242</v>
      </c>
      <c r="C42" s="55"/>
      <c r="D42" s="56"/>
      <c r="E42" s="56"/>
      <c r="F42" s="56"/>
      <c r="G42" s="56"/>
      <c r="H42" s="56"/>
      <c r="I42" s="57"/>
      <c r="J42" s="57" t="s">
        <v>37</v>
      </c>
      <c r="K42" s="57"/>
      <c r="L42" s="57"/>
      <c r="M42" s="58"/>
      <c r="N42" s="59"/>
      <c r="O42" s="57">
        <v>4</v>
      </c>
      <c r="P42" s="60"/>
      <c r="Q42" s="61">
        <v>6</v>
      </c>
      <c r="R42" s="54" t="s">
        <v>115</v>
      </c>
      <c r="S42" s="157"/>
      <c r="T42" s="188"/>
      <c r="U42" s="182"/>
      <c r="V42" s="157"/>
      <c r="W42" s="166"/>
      <c r="X42" s="162"/>
      <c r="Y42" s="171"/>
      <c r="Z42" s="175"/>
      <c r="AA42" s="173"/>
      <c r="AB42" s="127" t="s">
        <v>243</v>
      </c>
      <c r="AC42" s="127" t="s">
        <v>131</v>
      </c>
      <c r="AD42" s="62" t="s">
        <v>245</v>
      </c>
    </row>
    <row r="43" spans="1:30" s="111" customFormat="1" ht="15" x14ac:dyDescent="0.25">
      <c r="A43" s="129" t="s">
        <v>246</v>
      </c>
      <c r="B43" s="128" t="s">
        <v>247</v>
      </c>
      <c r="C43" s="55"/>
      <c r="D43" s="56"/>
      <c r="E43" s="56"/>
      <c r="F43" s="56"/>
      <c r="G43" s="56"/>
      <c r="H43" s="56"/>
      <c r="I43" s="57"/>
      <c r="J43" s="57" t="s">
        <v>37</v>
      </c>
      <c r="K43" s="57"/>
      <c r="L43" s="57"/>
      <c r="M43" s="58">
        <v>2</v>
      </c>
      <c r="N43" s="59"/>
      <c r="O43" s="57"/>
      <c r="P43" s="60"/>
      <c r="Q43" s="61">
        <v>3</v>
      </c>
      <c r="R43" s="54" t="s">
        <v>122</v>
      </c>
      <c r="S43" s="157"/>
      <c r="T43" s="188"/>
      <c r="U43" s="182"/>
      <c r="V43" s="157"/>
      <c r="W43" s="166"/>
      <c r="X43" s="162"/>
      <c r="Y43" s="171"/>
      <c r="Z43" s="175"/>
      <c r="AA43" s="173"/>
      <c r="AB43" s="127" t="s">
        <v>248</v>
      </c>
      <c r="AC43" s="127" t="s">
        <v>185</v>
      </c>
      <c r="AD43" s="62" t="s">
        <v>361</v>
      </c>
    </row>
    <row r="44" spans="1:30" s="111" customFormat="1" ht="15" x14ac:dyDescent="0.25">
      <c r="A44" s="129" t="s">
        <v>250</v>
      </c>
      <c r="B44" s="116" t="s">
        <v>251</v>
      </c>
      <c r="C44" s="55"/>
      <c r="D44" s="56"/>
      <c r="E44" s="56"/>
      <c r="F44" s="56"/>
      <c r="G44" s="56"/>
      <c r="H44" s="56"/>
      <c r="I44" s="57"/>
      <c r="J44" s="57" t="s">
        <v>37</v>
      </c>
      <c r="K44" s="57"/>
      <c r="L44" s="57"/>
      <c r="M44" s="58">
        <v>2</v>
      </c>
      <c r="N44" s="59"/>
      <c r="O44" s="57"/>
      <c r="P44" s="60"/>
      <c r="Q44" s="61">
        <v>3</v>
      </c>
      <c r="R44" s="54" t="s">
        <v>122</v>
      </c>
      <c r="S44" s="157"/>
      <c r="T44" s="188"/>
      <c r="U44" s="182"/>
      <c r="V44" s="157"/>
      <c r="W44" s="166"/>
      <c r="X44" s="162"/>
      <c r="Y44" s="171"/>
      <c r="Z44" s="175"/>
      <c r="AA44" s="173"/>
      <c r="AB44" s="127" t="s">
        <v>252</v>
      </c>
      <c r="AC44" s="127" t="s">
        <v>155</v>
      </c>
      <c r="AD44" s="62" t="s">
        <v>254</v>
      </c>
    </row>
    <row r="45" spans="1:30" s="111" customFormat="1" ht="15" x14ac:dyDescent="0.25">
      <c r="A45" s="130" t="s">
        <v>255</v>
      </c>
      <c r="B45" s="116" t="s">
        <v>256</v>
      </c>
      <c r="C45" s="55"/>
      <c r="D45" s="56"/>
      <c r="E45" s="56"/>
      <c r="F45" s="56"/>
      <c r="G45" s="56"/>
      <c r="H45" s="56"/>
      <c r="I45" s="57"/>
      <c r="J45" s="57" t="s">
        <v>37</v>
      </c>
      <c r="K45" s="57"/>
      <c r="L45" s="57"/>
      <c r="M45" s="58">
        <v>2</v>
      </c>
      <c r="N45" s="59"/>
      <c r="O45" s="57"/>
      <c r="P45" s="60"/>
      <c r="Q45" s="61">
        <v>3</v>
      </c>
      <c r="R45" s="54" t="s">
        <v>122</v>
      </c>
      <c r="S45" s="157"/>
      <c r="T45" s="188"/>
      <c r="U45" s="182"/>
      <c r="V45" s="157"/>
      <c r="W45" s="166"/>
      <c r="X45" s="162"/>
      <c r="Y45" s="171"/>
      <c r="Z45" s="175"/>
      <c r="AA45" s="173"/>
      <c r="AB45" s="127" t="s">
        <v>257</v>
      </c>
      <c r="AC45" s="127" t="s">
        <v>185</v>
      </c>
      <c r="AD45" s="63" t="s">
        <v>259</v>
      </c>
    </row>
    <row r="46" spans="1:30" s="111" customFormat="1" ht="15" x14ac:dyDescent="0.25">
      <c r="A46" s="128" t="s">
        <v>260</v>
      </c>
      <c r="B46" s="126" t="s">
        <v>261</v>
      </c>
      <c r="C46" s="55"/>
      <c r="D46" s="56"/>
      <c r="E46" s="56"/>
      <c r="F46" s="56"/>
      <c r="G46" s="56"/>
      <c r="H46" s="56"/>
      <c r="I46" s="57"/>
      <c r="J46" s="57" t="s">
        <v>37</v>
      </c>
      <c r="K46" s="57"/>
      <c r="L46" s="57"/>
      <c r="M46" s="58">
        <v>2</v>
      </c>
      <c r="N46" s="59"/>
      <c r="O46" s="57"/>
      <c r="P46" s="60"/>
      <c r="Q46" s="61">
        <v>3</v>
      </c>
      <c r="R46" s="54" t="s">
        <v>122</v>
      </c>
      <c r="S46" s="157"/>
      <c r="T46" s="188"/>
      <c r="U46" s="182"/>
      <c r="V46" s="157"/>
      <c r="W46" s="166"/>
      <c r="X46" s="162"/>
      <c r="Y46" s="171"/>
      <c r="Z46" s="175"/>
      <c r="AA46" s="173"/>
      <c r="AB46" s="127" t="s">
        <v>262</v>
      </c>
      <c r="AC46" s="127" t="s">
        <v>131</v>
      </c>
      <c r="AD46" s="62" t="s">
        <v>264</v>
      </c>
    </row>
    <row r="47" spans="1:30" s="111" customFormat="1" ht="15" x14ac:dyDescent="0.25">
      <c r="A47" s="116" t="s">
        <v>265</v>
      </c>
      <c r="B47" s="123" t="s">
        <v>266</v>
      </c>
      <c r="C47" s="49"/>
      <c r="D47" s="50"/>
      <c r="E47" s="50"/>
      <c r="F47" s="50"/>
      <c r="G47" s="50"/>
      <c r="H47" s="50"/>
      <c r="I47" s="35"/>
      <c r="J47" s="35"/>
      <c r="K47" s="35" t="s">
        <v>37</v>
      </c>
      <c r="L47" s="35"/>
      <c r="M47" s="51">
        <v>2</v>
      </c>
      <c r="N47" s="52"/>
      <c r="O47" s="35"/>
      <c r="P47" s="36"/>
      <c r="Q47" s="53">
        <v>3</v>
      </c>
      <c r="R47" s="54" t="s">
        <v>122</v>
      </c>
      <c r="S47" s="158"/>
      <c r="T47" s="167"/>
      <c r="U47" s="185"/>
      <c r="V47" s="158"/>
      <c r="W47" s="167"/>
      <c r="X47" s="163"/>
      <c r="Y47" s="158"/>
      <c r="Z47" s="37"/>
      <c r="AA47" s="54"/>
      <c r="AB47" s="125" t="s">
        <v>267</v>
      </c>
      <c r="AC47" s="125" t="s">
        <v>185</v>
      </c>
      <c r="AD47" s="64" t="s">
        <v>269</v>
      </c>
    </row>
    <row r="48" spans="1:30" s="111" customFormat="1" ht="15" x14ac:dyDescent="0.25">
      <c r="A48" s="131" t="s">
        <v>270</v>
      </c>
      <c r="B48" s="132" t="s">
        <v>271</v>
      </c>
      <c r="C48" s="65"/>
      <c r="D48" s="66"/>
      <c r="E48" s="66"/>
      <c r="F48" s="66"/>
      <c r="G48" s="67"/>
      <c r="H48" s="66"/>
      <c r="I48" s="67"/>
      <c r="J48" s="67"/>
      <c r="K48" s="67" t="s">
        <v>37</v>
      </c>
      <c r="L48" s="67"/>
      <c r="M48" s="68"/>
      <c r="N48" s="69"/>
      <c r="O48" s="67">
        <v>4</v>
      </c>
      <c r="P48" s="70"/>
      <c r="Q48" s="71">
        <v>6</v>
      </c>
      <c r="R48" s="54" t="s">
        <v>115</v>
      </c>
      <c r="S48" s="180"/>
      <c r="T48" s="189"/>
      <c r="U48" s="185"/>
      <c r="V48" s="159"/>
      <c r="W48" s="168"/>
      <c r="X48" s="164"/>
      <c r="Y48" s="158"/>
      <c r="Z48" s="37"/>
      <c r="AA48" s="54"/>
      <c r="AB48" s="133" t="s">
        <v>227</v>
      </c>
      <c r="AC48" s="127" t="s">
        <v>185</v>
      </c>
      <c r="AD48" s="64" t="s">
        <v>272</v>
      </c>
    </row>
    <row r="49" spans="1:30" s="111" customFormat="1" ht="15" x14ac:dyDescent="0.25">
      <c r="A49" s="128" t="s">
        <v>273</v>
      </c>
      <c r="B49" s="126" t="s">
        <v>274</v>
      </c>
      <c r="C49" s="55"/>
      <c r="D49" s="56"/>
      <c r="E49" s="56"/>
      <c r="F49" s="56"/>
      <c r="G49" s="57"/>
      <c r="H49" s="56"/>
      <c r="I49" s="57"/>
      <c r="J49" s="57"/>
      <c r="K49" s="57" t="s">
        <v>37</v>
      </c>
      <c r="L49" s="57"/>
      <c r="M49" s="58">
        <v>2</v>
      </c>
      <c r="N49" s="59"/>
      <c r="O49" s="57"/>
      <c r="P49" s="60"/>
      <c r="Q49" s="61">
        <v>3</v>
      </c>
      <c r="R49" s="54" t="s">
        <v>122</v>
      </c>
      <c r="S49" s="181"/>
      <c r="T49" s="190"/>
      <c r="U49" s="185"/>
      <c r="V49" s="160"/>
      <c r="W49" s="169"/>
      <c r="X49" s="165"/>
      <c r="Y49" s="158"/>
      <c r="Z49" s="37"/>
      <c r="AA49" s="54"/>
      <c r="AB49" s="127" t="s">
        <v>275</v>
      </c>
      <c r="AC49" s="127" t="s">
        <v>185</v>
      </c>
      <c r="AD49" s="63" t="s">
        <v>277</v>
      </c>
    </row>
    <row r="50" spans="1:30" s="111" customFormat="1" ht="15" x14ac:dyDescent="0.25">
      <c r="A50" s="128" t="s">
        <v>278</v>
      </c>
      <c r="B50" s="126" t="s">
        <v>279</v>
      </c>
      <c r="C50" s="55"/>
      <c r="D50" s="56"/>
      <c r="E50" s="56"/>
      <c r="F50" s="56"/>
      <c r="G50" s="57"/>
      <c r="H50" s="56"/>
      <c r="I50" s="57"/>
      <c r="J50" s="57"/>
      <c r="K50" s="57" t="s">
        <v>37</v>
      </c>
      <c r="L50" s="57"/>
      <c r="M50" s="58">
        <v>2</v>
      </c>
      <c r="N50" s="59"/>
      <c r="O50" s="57"/>
      <c r="P50" s="60"/>
      <c r="Q50" s="61">
        <v>3</v>
      </c>
      <c r="R50" s="54" t="s">
        <v>122</v>
      </c>
      <c r="S50" s="181"/>
      <c r="T50" s="190"/>
      <c r="U50" s="185"/>
      <c r="V50" s="160"/>
      <c r="W50" s="169"/>
      <c r="X50" s="165"/>
      <c r="Y50" s="158"/>
      <c r="Z50" s="37"/>
      <c r="AA50" s="54"/>
      <c r="AB50" s="127" t="s">
        <v>280</v>
      </c>
      <c r="AC50" s="127" t="s">
        <v>144</v>
      </c>
      <c r="AD50" s="63" t="s">
        <v>282</v>
      </c>
    </row>
    <row r="51" spans="1:30" s="111" customFormat="1" x14ac:dyDescent="0.2">
      <c r="A51" s="128" t="s">
        <v>283</v>
      </c>
      <c r="B51" s="134" t="s">
        <v>284</v>
      </c>
      <c r="C51" s="72"/>
      <c r="D51" s="56"/>
      <c r="E51" s="56"/>
      <c r="F51" s="56"/>
      <c r="G51" s="57"/>
      <c r="H51" s="56"/>
      <c r="I51" s="57"/>
      <c r="J51" s="57"/>
      <c r="K51" s="57" t="s">
        <v>37</v>
      </c>
      <c r="L51" s="57"/>
      <c r="M51" s="58"/>
      <c r="N51" s="59">
        <v>2</v>
      </c>
      <c r="O51" s="57"/>
      <c r="P51" s="60"/>
      <c r="Q51" s="61">
        <v>3</v>
      </c>
      <c r="R51" s="54" t="s">
        <v>115</v>
      </c>
      <c r="S51" s="181"/>
      <c r="T51" s="191"/>
      <c r="U51" s="186"/>
      <c r="V51" s="160"/>
      <c r="W51" s="167"/>
      <c r="X51" s="165"/>
      <c r="Y51" s="158"/>
      <c r="Z51" s="37"/>
      <c r="AA51" s="54"/>
      <c r="AB51" s="127" t="s">
        <v>159</v>
      </c>
      <c r="AC51" s="127" t="s">
        <v>144</v>
      </c>
      <c r="AD51" s="135" t="s">
        <v>285</v>
      </c>
    </row>
    <row r="52" spans="1:30" s="111" customFormat="1" x14ac:dyDescent="0.25">
      <c r="A52" s="128" t="s">
        <v>286</v>
      </c>
      <c r="B52" s="136" t="s">
        <v>287</v>
      </c>
      <c r="C52" s="55"/>
      <c r="D52" s="56"/>
      <c r="E52" s="56"/>
      <c r="F52" s="56"/>
      <c r="G52" s="57"/>
      <c r="H52" s="56"/>
      <c r="I52" s="57"/>
      <c r="J52" s="57"/>
      <c r="K52" s="57" t="s">
        <v>37</v>
      </c>
      <c r="L52" s="57"/>
      <c r="M52" s="58"/>
      <c r="N52" s="59"/>
      <c r="O52" s="57">
        <v>2</v>
      </c>
      <c r="P52" s="60"/>
      <c r="Q52" s="61">
        <v>3</v>
      </c>
      <c r="R52" s="54" t="s">
        <v>201</v>
      </c>
      <c r="S52" s="181"/>
      <c r="T52" s="191"/>
      <c r="U52" s="186"/>
      <c r="V52" s="160"/>
      <c r="W52" s="167"/>
      <c r="X52" s="165"/>
      <c r="Y52" s="158"/>
      <c r="Z52" s="37"/>
      <c r="AA52" s="54"/>
      <c r="AB52" s="127" t="s">
        <v>170</v>
      </c>
      <c r="AC52" s="127" t="s">
        <v>131</v>
      </c>
      <c r="AD52" s="63" t="s">
        <v>288</v>
      </c>
    </row>
    <row r="53" spans="1:30" s="111" customFormat="1" x14ac:dyDescent="0.25">
      <c r="A53" s="257" t="s">
        <v>137</v>
      </c>
      <c r="B53" s="258"/>
      <c r="C53" s="44">
        <f t="shared" ref="C53:L53" si="6">SUMIF(C36:C52,"=x",$M36:$M52)+SUMIF(C36:C52,"=x",$N36:$N52)+SUMIF(C36:C52,"=x",$O36:$O52)+SUMIF(C36:C52,"=x",$P36:$P52)</f>
        <v>0</v>
      </c>
      <c r="D53" s="45">
        <f t="shared" si="6"/>
        <v>0</v>
      </c>
      <c r="E53" s="45">
        <f t="shared" si="6"/>
        <v>0</v>
      </c>
      <c r="F53" s="45">
        <f t="shared" si="6"/>
        <v>0</v>
      </c>
      <c r="G53" s="45">
        <f t="shared" si="6"/>
        <v>0</v>
      </c>
      <c r="H53" s="45">
        <f t="shared" si="6"/>
        <v>0</v>
      </c>
      <c r="I53" s="45">
        <f t="shared" si="6"/>
        <v>0</v>
      </c>
      <c r="J53" s="45">
        <f t="shared" si="6"/>
        <v>0</v>
      </c>
      <c r="K53" s="45">
        <f t="shared" si="6"/>
        <v>0</v>
      </c>
      <c r="L53" s="45">
        <f t="shared" si="6"/>
        <v>0</v>
      </c>
      <c r="M53" s="259">
        <f>SUM(C53:L53)</f>
        <v>0</v>
      </c>
      <c r="N53" s="260"/>
      <c r="O53" s="260"/>
      <c r="P53" s="260"/>
      <c r="Q53" s="260"/>
      <c r="R53" s="261"/>
      <c r="S53" s="262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4"/>
    </row>
    <row r="54" spans="1:30" s="111" customFormat="1" x14ac:dyDescent="0.25">
      <c r="A54" s="252" t="s">
        <v>289</v>
      </c>
      <c r="B54" s="253"/>
      <c r="C54" s="73">
        <v>3</v>
      </c>
      <c r="D54" s="105">
        <f t="shared" ref="D54:L54" si="7">SUMIF(D36:D52,"=x",$Q36:$Q52)</f>
        <v>0</v>
      </c>
      <c r="E54" s="105">
        <f t="shared" si="7"/>
        <v>0</v>
      </c>
      <c r="F54" s="105">
        <f t="shared" si="7"/>
        <v>0</v>
      </c>
      <c r="G54" s="105">
        <f t="shared" si="7"/>
        <v>0</v>
      </c>
      <c r="H54" s="105">
        <f t="shared" si="7"/>
        <v>0</v>
      </c>
      <c r="I54" s="105">
        <f t="shared" si="7"/>
        <v>0</v>
      </c>
      <c r="J54" s="105">
        <f t="shared" si="7"/>
        <v>0</v>
      </c>
      <c r="K54" s="105">
        <v>3</v>
      </c>
      <c r="L54" s="105">
        <f t="shared" si="7"/>
        <v>0</v>
      </c>
      <c r="M54" s="254">
        <f>SUM(C54:L54)</f>
        <v>6</v>
      </c>
      <c r="N54" s="268"/>
      <c r="O54" s="268"/>
      <c r="P54" s="268"/>
      <c r="Q54" s="268"/>
      <c r="R54" s="269"/>
      <c r="S54" s="249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1"/>
    </row>
    <row r="55" spans="1:30" s="111" customFormat="1" x14ac:dyDescent="0.25">
      <c r="A55" s="244" t="s">
        <v>139</v>
      </c>
      <c r="B55" s="270"/>
      <c r="C55" s="145">
        <f t="shared" ref="C55:L55" si="8">SUMPRODUCT(--(C36:C52="x"),--($R36:$R52="K(5)"))</f>
        <v>0</v>
      </c>
      <c r="D55" s="146">
        <f t="shared" si="8"/>
        <v>0</v>
      </c>
      <c r="E55" s="146">
        <f t="shared" si="8"/>
        <v>0</v>
      </c>
      <c r="F55" s="146">
        <f t="shared" si="8"/>
        <v>0</v>
      </c>
      <c r="G55" s="146">
        <f t="shared" si="8"/>
        <v>0</v>
      </c>
      <c r="H55" s="146">
        <f t="shared" si="8"/>
        <v>0</v>
      </c>
      <c r="I55" s="146">
        <f t="shared" si="8"/>
        <v>0</v>
      </c>
      <c r="J55" s="146">
        <f t="shared" si="8"/>
        <v>0</v>
      </c>
      <c r="K55" s="146">
        <f t="shared" si="8"/>
        <v>0</v>
      </c>
      <c r="L55" s="146">
        <f t="shared" si="8"/>
        <v>0</v>
      </c>
      <c r="M55" s="271">
        <f>SUM(C55:L55)</f>
        <v>0</v>
      </c>
      <c r="N55" s="272"/>
      <c r="O55" s="272"/>
      <c r="P55" s="272"/>
      <c r="Q55" s="272"/>
      <c r="R55" s="273"/>
      <c r="S55" s="249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1"/>
    </row>
    <row r="56" spans="1:30" s="111" customFormat="1" x14ac:dyDescent="0.25">
      <c r="A56" s="274" t="s">
        <v>290</v>
      </c>
      <c r="B56" s="275"/>
      <c r="C56" s="104">
        <f>SUMIF($A4:$A55,$A13,C4:C55)+SUMIF($A4:$A55,$A54,C4:C55)</f>
        <v>16</v>
      </c>
      <c r="D56" s="105">
        <f t="shared" ref="D56:L56" si="9">SUMIF($A4:$A55,$A13,D4:D55)+SUMIF($A4:$A55,$A54,D4:D55)</f>
        <v>12</v>
      </c>
      <c r="E56" s="105">
        <f t="shared" si="9"/>
        <v>12</v>
      </c>
      <c r="F56" s="105">
        <f t="shared" si="9"/>
        <v>12</v>
      </c>
      <c r="G56" s="105">
        <f t="shared" si="9"/>
        <v>12</v>
      </c>
      <c r="H56" s="105">
        <f t="shared" si="9"/>
        <v>5</v>
      </c>
      <c r="I56" s="105">
        <f t="shared" si="9"/>
        <v>9</v>
      </c>
      <c r="J56" s="105">
        <f t="shared" si="9"/>
        <v>10</v>
      </c>
      <c r="K56" s="105">
        <f t="shared" si="9"/>
        <v>11</v>
      </c>
      <c r="L56" s="106">
        <f t="shared" si="9"/>
        <v>0</v>
      </c>
      <c r="M56" s="276">
        <f>SUM(C56:L56)</f>
        <v>99</v>
      </c>
      <c r="N56" s="277"/>
      <c r="O56" s="277"/>
      <c r="P56" s="277"/>
      <c r="Q56" s="277"/>
      <c r="R56" s="278"/>
      <c r="S56" s="194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6"/>
    </row>
    <row r="57" spans="1:30" s="111" customFormat="1" x14ac:dyDescent="0.25">
      <c r="A57" s="25" t="s">
        <v>291</v>
      </c>
      <c r="B57" s="214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6"/>
      <c r="O57" s="216"/>
      <c r="P57" s="216"/>
      <c r="Q57" s="216"/>
      <c r="R57" s="216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8"/>
    </row>
    <row r="58" spans="1:30" s="111" customFormat="1" x14ac:dyDescent="0.25">
      <c r="A58" s="200" t="s">
        <v>292</v>
      </c>
      <c r="B58" s="201" t="s">
        <v>11</v>
      </c>
      <c r="C58" s="34"/>
      <c r="D58" s="35"/>
      <c r="E58" s="35"/>
      <c r="F58" s="35"/>
      <c r="G58" s="35"/>
      <c r="H58" s="35"/>
      <c r="I58" s="35"/>
      <c r="J58" s="35" t="s">
        <v>293</v>
      </c>
      <c r="K58" s="35" t="s">
        <v>114</v>
      </c>
      <c r="L58" s="35"/>
      <c r="M58" s="34"/>
      <c r="N58" s="35"/>
      <c r="O58" s="35"/>
      <c r="P58" s="38"/>
      <c r="Q58" s="37">
        <v>0</v>
      </c>
      <c r="R58" s="54" t="s">
        <v>122</v>
      </c>
      <c r="S58" s="202"/>
      <c r="T58" s="187"/>
      <c r="U58" s="135"/>
      <c r="V58" s="202"/>
      <c r="W58" s="187"/>
      <c r="X58" s="187"/>
      <c r="Y58" s="158"/>
      <c r="Z58" s="37"/>
      <c r="AA58" s="54"/>
      <c r="AB58" s="187" t="s">
        <v>170</v>
      </c>
      <c r="AC58" s="135" t="s">
        <v>131</v>
      </c>
      <c r="AD58" s="135" t="s">
        <v>43</v>
      </c>
    </row>
    <row r="59" spans="1:30" s="111" customFormat="1" x14ac:dyDescent="0.25">
      <c r="A59" s="257" t="s">
        <v>137</v>
      </c>
      <c r="B59" s="258"/>
      <c r="C59" s="44">
        <f>SUMIF(C58:C58,"=x",$M58:$M58)+SUMIF(C58:C58,"=x",$N58:$N58)+SUMIF(C58:C58,"=x",$O58:$O58)+SUMIF(C58:C58,"=x",$P58:$P58)</f>
        <v>0</v>
      </c>
      <c r="D59" s="45">
        <f t="shared" ref="D59:L59" si="10">SUMIF(D58:D58,"=x",$M58:$M58)+SUMIF(D58:D58,"=x",$N58:$N58)+SUMIF(D58:D58,"=x",$O58:$O58)+SUMIF(D58:D58,"=x",$P58:$P58)</f>
        <v>0</v>
      </c>
      <c r="E59" s="45">
        <f t="shared" si="10"/>
        <v>0</v>
      </c>
      <c r="F59" s="45">
        <f t="shared" si="10"/>
        <v>0</v>
      </c>
      <c r="G59" s="45">
        <f t="shared" si="10"/>
        <v>0</v>
      </c>
      <c r="H59" s="45">
        <f t="shared" si="10"/>
        <v>0</v>
      </c>
      <c r="I59" s="45">
        <f t="shared" si="10"/>
        <v>0</v>
      </c>
      <c r="J59" s="45">
        <f t="shared" si="10"/>
        <v>0</v>
      </c>
      <c r="K59" s="45">
        <f t="shared" si="10"/>
        <v>0</v>
      </c>
      <c r="L59" s="45">
        <f t="shared" si="10"/>
        <v>0</v>
      </c>
      <c r="M59" s="259">
        <f>SUM(C59:L59)</f>
        <v>0</v>
      </c>
      <c r="N59" s="260"/>
      <c r="O59" s="260"/>
      <c r="P59" s="260"/>
      <c r="Q59" s="260"/>
      <c r="R59" s="261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3"/>
    </row>
    <row r="60" spans="1:30" s="111" customFormat="1" x14ac:dyDescent="0.25">
      <c r="A60" s="252" t="s">
        <v>138</v>
      </c>
      <c r="B60" s="253"/>
      <c r="C60" s="105">
        <f t="shared" ref="C60:L60" si="11">SUMIF(C58:C58,"=x",$Q58:$Q58)</f>
        <v>0</v>
      </c>
      <c r="D60" s="105">
        <f t="shared" si="11"/>
        <v>0</v>
      </c>
      <c r="E60" s="105">
        <f t="shared" si="11"/>
        <v>0</v>
      </c>
      <c r="F60" s="105">
        <f t="shared" si="11"/>
        <v>0</v>
      </c>
      <c r="G60" s="105">
        <f t="shared" si="11"/>
        <v>0</v>
      </c>
      <c r="H60" s="105">
        <f t="shared" si="11"/>
        <v>0</v>
      </c>
      <c r="I60" s="105">
        <f t="shared" si="11"/>
        <v>0</v>
      </c>
      <c r="J60" s="105">
        <f t="shared" si="11"/>
        <v>0</v>
      </c>
      <c r="K60" s="105">
        <f t="shared" si="11"/>
        <v>0</v>
      </c>
      <c r="L60" s="105">
        <f t="shared" si="11"/>
        <v>0</v>
      </c>
      <c r="M60" s="254">
        <f>SUM(C60:L60)</f>
        <v>0</v>
      </c>
      <c r="N60" s="255"/>
      <c r="O60" s="255"/>
      <c r="P60" s="255"/>
      <c r="Q60" s="255"/>
      <c r="R60" s="256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3"/>
    </row>
    <row r="61" spans="1:30" s="111" customFormat="1" x14ac:dyDescent="0.25">
      <c r="A61" s="244" t="s">
        <v>139</v>
      </c>
      <c r="B61" s="270"/>
      <c r="C61" s="142">
        <f>SUMPRODUCT(--(C58:C58="x"),--($R58:$R58="K(5)"))</f>
        <v>0</v>
      </c>
      <c r="D61" s="143">
        <f t="shared" ref="D61:L61" si="12">SUMPRODUCT(--(D58:D58="x"),--($R58:$R58="K(5)"))</f>
        <v>0</v>
      </c>
      <c r="E61" s="143">
        <f t="shared" si="12"/>
        <v>0</v>
      </c>
      <c r="F61" s="143">
        <f t="shared" si="12"/>
        <v>0</v>
      </c>
      <c r="G61" s="143">
        <f t="shared" si="12"/>
        <v>0</v>
      </c>
      <c r="H61" s="143">
        <f t="shared" si="12"/>
        <v>0</v>
      </c>
      <c r="I61" s="143">
        <f t="shared" si="12"/>
        <v>0</v>
      </c>
      <c r="J61" s="143">
        <f t="shared" si="12"/>
        <v>0</v>
      </c>
      <c r="K61" s="143">
        <f t="shared" si="12"/>
        <v>1</v>
      </c>
      <c r="L61" s="148">
        <f t="shared" si="12"/>
        <v>0</v>
      </c>
      <c r="M61" s="246">
        <f>SUM(C61:L61)</f>
        <v>1</v>
      </c>
      <c r="N61" s="247"/>
      <c r="O61" s="247"/>
      <c r="P61" s="247"/>
      <c r="Q61" s="247"/>
      <c r="R61" s="248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3"/>
    </row>
    <row r="62" spans="1:30" s="111" customFormat="1" x14ac:dyDescent="0.25">
      <c r="A62" s="25" t="s">
        <v>294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19"/>
    </row>
    <row r="63" spans="1:30" s="111" customFormat="1" x14ac:dyDescent="0.25">
      <c r="A63" s="116" t="s">
        <v>295</v>
      </c>
      <c r="B63" s="138" t="s">
        <v>296</v>
      </c>
      <c r="C63" s="30"/>
      <c r="D63" s="31"/>
      <c r="E63" s="31"/>
      <c r="F63" s="31"/>
      <c r="G63" s="31"/>
      <c r="H63" s="31" t="s">
        <v>114</v>
      </c>
      <c r="I63" s="35"/>
      <c r="J63" s="35"/>
      <c r="K63" s="35"/>
      <c r="L63" s="35"/>
      <c r="M63" s="34"/>
      <c r="N63" s="52">
        <v>2</v>
      </c>
      <c r="O63" s="35"/>
      <c r="P63" s="36"/>
      <c r="Q63" s="37">
        <v>2</v>
      </c>
      <c r="R63" s="54" t="s">
        <v>115</v>
      </c>
      <c r="S63" s="156"/>
      <c r="T63" s="140"/>
      <c r="U63" s="161"/>
      <c r="V63" s="156"/>
      <c r="W63" s="140"/>
      <c r="X63" s="161"/>
      <c r="Y63" s="156"/>
      <c r="Z63" s="177"/>
      <c r="AA63" s="176"/>
      <c r="AB63" s="125" t="s">
        <v>297</v>
      </c>
      <c r="AC63" s="125" t="s">
        <v>185</v>
      </c>
      <c r="AD63" s="41" t="s">
        <v>299</v>
      </c>
    </row>
    <row r="64" spans="1:30" s="111" customFormat="1" x14ac:dyDescent="0.25">
      <c r="A64" s="116" t="s">
        <v>300</v>
      </c>
      <c r="B64" s="138" t="s">
        <v>301</v>
      </c>
      <c r="C64" s="30"/>
      <c r="D64" s="31"/>
      <c r="E64" s="31"/>
      <c r="F64" s="31"/>
      <c r="G64" s="31"/>
      <c r="H64" s="31" t="s">
        <v>114</v>
      </c>
      <c r="I64" s="35"/>
      <c r="J64" s="35"/>
      <c r="K64" s="35"/>
      <c r="L64" s="35"/>
      <c r="M64" s="34">
        <v>2</v>
      </c>
      <c r="N64" s="52"/>
      <c r="O64" s="35"/>
      <c r="P64" s="36"/>
      <c r="Q64" s="37">
        <v>2</v>
      </c>
      <c r="R64" s="54" t="s">
        <v>122</v>
      </c>
      <c r="S64" s="156"/>
      <c r="T64" s="140"/>
      <c r="U64" s="161"/>
      <c r="V64" s="156"/>
      <c r="W64" s="140"/>
      <c r="X64" s="161"/>
      <c r="Y64" s="156"/>
      <c r="Z64" s="177"/>
      <c r="AA64" s="176"/>
      <c r="AB64" s="125" t="s">
        <v>257</v>
      </c>
      <c r="AC64" s="125" t="s">
        <v>185</v>
      </c>
      <c r="AD64" s="41" t="s">
        <v>302</v>
      </c>
    </row>
    <row r="65" spans="1:30" s="111" customFormat="1" x14ac:dyDescent="0.25">
      <c r="A65" s="116" t="s">
        <v>303</v>
      </c>
      <c r="B65" s="138" t="s">
        <v>304</v>
      </c>
      <c r="C65" s="30"/>
      <c r="D65" s="31"/>
      <c r="E65" s="31"/>
      <c r="F65" s="31"/>
      <c r="G65" s="31"/>
      <c r="H65" s="31" t="s">
        <v>114</v>
      </c>
      <c r="I65" s="35"/>
      <c r="J65" s="35"/>
      <c r="K65" s="35"/>
      <c r="L65" s="35"/>
      <c r="M65" s="51"/>
      <c r="N65" s="52"/>
      <c r="O65" s="35">
        <v>2</v>
      </c>
      <c r="P65" s="36"/>
      <c r="Q65" s="53">
        <v>2</v>
      </c>
      <c r="R65" s="54" t="s">
        <v>115</v>
      </c>
      <c r="S65" s="170" t="s">
        <v>164</v>
      </c>
      <c r="T65" s="179" t="s">
        <v>146</v>
      </c>
      <c r="U65" s="192" t="s">
        <v>147</v>
      </c>
      <c r="V65" s="156"/>
      <c r="W65" s="140"/>
      <c r="X65" s="161"/>
      <c r="Y65" s="156"/>
      <c r="Z65" s="177"/>
      <c r="AA65" s="176"/>
      <c r="AB65" s="125" t="s">
        <v>257</v>
      </c>
      <c r="AC65" s="125" t="s">
        <v>185</v>
      </c>
      <c r="AD65" s="41" t="s">
        <v>305</v>
      </c>
    </row>
    <row r="66" spans="1:30" s="111" customFormat="1" x14ac:dyDescent="0.25">
      <c r="A66" s="139" t="s">
        <v>306</v>
      </c>
      <c r="B66" s="138" t="s">
        <v>307</v>
      </c>
      <c r="C66" s="30"/>
      <c r="D66" s="31"/>
      <c r="E66" s="31"/>
      <c r="F66" s="31"/>
      <c r="G66" s="31"/>
      <c r="H66" s="31"/>
      <c r="I66" s="35" t="s">
        <v>114</v>
      </c>
      <c r="J66" s="35"/>
      <c r="K66" s="35"/>
      <c r="L66" s="35"/>
      <c r="M66" s="51"/>
      <c r="N66" s="52">
        <v>2</v>
      </c>
      <c r="O66" s="35"/>
      <c r="P66" s="36"/>
      <c r="Q66" s="53">
        <v>2</v>
      </c>
      <c r="R66" s="54" t="s">
        <v>115</v>
      </c>
      <c r="S66" s="156"/>
      <c r="T66" s="140"/>
      <c r="U66" s="161"/>
      <c r="V66" s="156"/>
      <c r="W66" s="140"/>
      <c r="X66" s="161"/>
      <c r="Y66" s="156"/>
      <c r="Z66" s="177"/>
      <c r="AA66" s="176"/>
      <c r="AB66" s="125" t="s">
        <v>297</v>
      </c>
      <c r="AC66" s="125" t="s">
        <v>185</v>
      </c>
      <c r="AD66" s="41" t="s">
        <v>362</v>
      </c>
    </row>
    <row r="67" spans="1:30" s="111" customFormat="1" x14ac:dyDescent="0.25">
      <c r="A67" s="116" t="s">
        <v>308</v>
      </c>
      <c r="B67" s="138" t="s">
        <v>309</v>
      </c>
      <c r="C67" s="30"/>
      <c r="D67" s="31"/>
      <c r="E67" s="31"/>
      <c r="F67" s="31"/>
      <c r="G67" s="31"/>
      <c r="H67" s="31"/>
      <c r="I67" s="35" t="s">
        <v>114</v>
      </c>
      <c r="J67" s="35"/>
      <c r="K67" s="35"/>
      <c r="L67" s="35"/>
      <c r="M67" s="51"/>
      <c r="N67" s="52"/>
      <c r="O67" s="35">
        <v>2</v>
      </c>
      <c r="P67" s="36"/>
      <c r="Q67" s="53">
        <v>2</v>
      </c>
      <c r="R67" s="54" t="s">
        <v>115</v>
      </c>
      <c r="S67" s="153" t="s">
        <v>164</v>
      </c>
      <c r="T67" s="193" t="s">
        <v>146</v>
      </c>
      <c r="U67" s="178" t="s">
        <v>147</v>
      </c>
      <c r="V67" s="156"/>
      <c r="W67" s="140"/>
      <c r="X67" s="161"/>
      <c r="Y67" s="156"/>
      <c r="Z67" s="177"/>
      <c r="AA67" s="176"/>
      <c r="AB67" s="125" t="s">
        <v>297</v>
      </c>
      <c r="AC67" s="125" t="s">
        <v>185</v>
      </c>
      <c r="AD67" s="140" t="s">
        <v>310</v>
      </c>
    </row>
    <row r="68" spans="1:30" s="111" customFormat="1" x14ac:dyDescent="0.25">
      <c r="A68" s="257" t="s">
        <v>137</v>
      </c>
      <c r="B68" s="258"/>
      <c r="C68" s="44">
        <f>SUMIF(C63:C67,"=x",$M63:$M67)+SUMIF(C63:C67,"=x",$N63:$N67)+SUMIF(C63:C67,"=x",$O63:$O67)+SUMIF(C63:C67,"=x",$P63:$P67)</f>
        <v>0</v>
      </c>
      <c r="D68" s="45">
        <f t="shared" ref="D68:L68" si="13">SUMIF(D63:D67,"=x",$M63:$M67)+SUMIF(D63:D67,"=x",$N63:$N67)+SUMIF(D63:D67,"=x",$O63:$O67)+SUMIF(D63:D67,"=x",$P63:$P67)</f>
        <v>0</v>
      </c>
      <c r="E68" s="45">
        <f t="shared" si="13"/>
        <v>0</v>
      </c>
      <c r="F68" s="45">
        <f t="shared" si="13"/>
        <v>0</v>
      </c>
      <c r="G68" s="45">
        <f t="shared" si="13"/>
        <v>0</v>
      </c>
      <c r="H68" s="45">
        <f t="shared" si="13"/>
        <v>6</v>
      </c>
      <c r="I68" s="45">
        <f t="shared" si="13"/>
        <v>4</v>
      </c>
      <c r="J68" s="45">
        <f t="shared" si="13"/>
        <v>0</v>
      </c>
      <c r="K68" s="45">
        <f t="shared" si="13"/>
        <v>0</v>
      </c>
      <c r="L68" s="45">
        <f t="shared" si="13"/>
        <v>0</v>
      </c>
      <c r="M68" s="259">
        <f>SUM(C68:L68)</f>
        <v>10</v>
      </c>
      <c r="N68" s="260"/>
      <c r="O68" s="260"/>
      <c r="P68" s="260"/>
      <c r="Q68" s="260"/>
      <c r="R68" s="261"/>
      <c r="S68" s="262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4"/>
    </row>
    <row r="69" spans="1:30" s="111" customFormat="1" x14ac:dyDescent="0.25">
      <c r="A69" s="252" t="s">
        <v>138</v>
      </c>
      <c r="B69" s="253"/>
      <c r="C69" s="73">
        <f t="shared" ref="C69:L69" si="14">SUMIF(C63:C67,"=x",$Q63:$Q67)</f>
        <v>0</v>
      </c>
      <c r="D69" s="105">
        <f t="shared" si="14"/>
        <v>0</v>
      </c>
      <c r="E69" s="105">
        <f t="shared" si="14"/>
        <v>0</v>
      </c>
      <c r="F69" s="105">
        <f t="shared" si="14"/>
        <v>0</v>
      </c>
      <c r="G69" s="105">
        <f t="shared" si="14"/>
        <v>0</v>
      </c>
      <c r="H69" s="105">
        <f t="shared" si="14"/>
        <v>6</v>
      </c>
      <c r="I69" s="105">
        <f t="shared" si="14"/>
        <v>4</v>
      </c>
      <c r="J69" s="105">
        <f t="shared" si="14"/>
        <v>0</v>
      </c>
      <c r="K69" s="105">
        <f t="shared" si="14"/>
        <v>0</v>
      </c>
      <c r="L69" s="105">
        <f t="shared" si="14"/>
        <v>0</v>
      </c>
      <c r="M69" s="254">
        <f>SUM(C69:L69)</f>
        <v>10</v>
      </c>
      <c r="N69" s="268"/>
      <c r="O69" s="268"/>
      <c r="P69" s="268"/>
      <c r="Q69" s="268"/>
      <c r="R69" s="269"/>
      <c r="S69" s="249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1"/>
    </row>
    <row r="70" spans="1:30" s="111" customFormat="1" x14ac:dyDescent="0.25">
      <c r="A70" s="244" t="s">
        <v>139</v>
      </c>
      <c r="B70" s="270"/>
      <c r="C70" s="147">
        <f t="shared" ref="C70:L70" si="15">SUMPRODUCT(--(C63:C67="x"),--($R63:$R67="K(5)"))</f>
        <v>0</v>
      </c>
      <c r="D70" s="143">
        <f t="shared" si="15"/>
        <v>0</v>
      </c>
      <c r="E70" s="143">
        <f t="shared" si="15"/>
        <v>0</v>
      </c>
      <c r="F70" s="143">
        <f t="shared" si="15"/>
        <v>0</v>
      </c>
      <c r="G70" s="143">
        <f t="shared" si="15"/>
        <v>0</v>
      </c>
      <c r="H70" s="143">
        <f t="shared" si="15"/>
        <v>1</v>
      </c>
      <c r="I70" s="143">
        <f t="shared" si="15"/>
        <v>0</v>
      </c>
      <c r="J70" s="143">
        <f t="shared" si="15"/>
        <v>0</v>
      </c>
      <c r="K70" s="143">
        <f t="shared" si="15"/>
        <v>0</v>
      </c>
      <c r="L70" s="143">
        <f t="shared" si="15"/>
        <v>0</v>
      </c>
      <c r="M70" s="246">
        <f>SUM(C70:L70)</f>
        <v>1</v>
      </c>
      <c r="N70" s="279"/>
      <c r="O70" s="279"/>
      <c r="P70" s="279"/>
      <c r="Q70" s="279"/>
      <c r="R70" s="280"/>
      <c r="S70" s="281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3"/>
    </row>
    <row r="71" spans="1:30" s="111" customFormat="1" x14ac:dyDescent="0.25">
      <c r="A71" s="25" t="s">
        <v>311</v>
      </c>
      <c r="B71" s="26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8"/>
      <c r="O71" s="218"/>
      <c r="P71" s="218"/>
      <c r="Q71" s="218"/>
      <c r="R71" s="218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8"/>
    </row>
    <row r="72" spans="1:30" s="111" customFormat="1" x14ac:dyDescent="0.25">
      <c r="A72" s="116" t="s">
        <v>312</v>
      </c>
      <c r="B72" s="116" t="s">
        <v>16</v>
      </c>
      <c r="C72" s="34"/>
      <c r="D72" s="35"/>
      <c r="E72" s="35"/>
      <c r="F72" s="35"/>
      <c r="G72" s="35"/>
      <c r="H72" s="35"/>
      <c r="I72" s="35"/>
      <c r="J72" s="35"/>
      <c r="K72" s="35"/>
      <c r="L72" s="35" t="s">
        <v>114</v>
      </c>
      <c r="M72" s="34"/>
      <c r="N72" s="35">
        <v>2</v>
      </c>
      <c r="O72" s="35"/>
      <c r="P72" s="36"/>
      <c r="Q72" s="37">
        <v>2</v>
      </c>
      <c r="R72" s="54" t="s">
        <v>313</v>
      </c>
      <c r="S72" s="203" t="s">
        <v>364</v>
      </c>
      <c r="T72" s="116" t="s">
        <v>345</v>
      </c>
      <c r="U72" s="137" t="s">
        <v>33</v>
      </c>
      <c r="V72" s="202"/>
      <c r="W72" s="187"/>
      <c r="X72" s="187"/>
      <c r="Y72" s="158"/>
      <c r="Z72" s="37"/>
      <c r="AA72" s="54"/>
      <c r="AB72" s="135" t="s">
        <v>257</v>
      </c>
      <c r="AC72" s="135" t="s">
        <v>185</v>
      </c>
      <c r="AD72" s="135" t="s">
        <v>40</v>
      </c>
    </row>
    <row r="73" spans="1:30" s="111" customFormat="1" x14ac:dyDescent="0.25">
      <c r="A73" s="257" t="s">
        <v>137</v>
      </c>
      <c r="B73" s="258"/>
      <c r="C73" s="44">
        <f>SUMIF(C72:C72,"=x",$M72:$M72)+SUMIF(C72:C72,"=x",$N72:$N72)+SUMIF(C72:C72,"=x",$O72:$O72)+SUMIF(C72:C72,"=x",$P72:$P72)</f>
        <v>0</v>
      </c>
      <c r="D73" s="45">
        <f t="shared" ref="D73:L73" si="16">SUMIF(D72:D72,"=x",$M72:$M72)+SUMIF(D72:D72,"=x",$N72:$N72)+SUMIF(D72:D72,"=x",$O72:$O72)+SUMIF(D72:D72,"=x",$P72:$P72)</f>
        <v>0</v>
      </c>
      <c r="E73" s="45">
        <f t="shared" si="16"/>
        <v>0</v>
      </c>
      <c r="F73" s="45">
        <f t="shared" si="16"/>
        <v>0</v>
      </c>
      <c r="G73" s="45">
        <f t="shared" si="16"/>
        <v>0</v>
      </c>
      <c r="H73" s="45">
        <f t="shared" si="16"/>
        <v>0</v>
      </c>
      <c r="I73" s="45">
        <f t="shared" si="16"/>
        <v>0</v>
      </c>
      <c r="J73" s="45">
        <f t="shared" si="16"/>
        <v>0</v>
      </c>
      <c r="K73" s="45">
        <f t="shared" si="16"/>
        <v>0</v>
      </c>
      <c r="L73" s="45">
        <f t="shared" si="16"/>
        <v>2</v>
      </c>
      <c r="M73" s="259">
        <f>SUM(C73:L73)</f>
        <v>2</v>
      </c>
      <c r="N73" s="260"/>
      <c r="O73" s="260"/>
      <c r="P73" s="260"/>
      <c r="Q73" s="260"/>
      <c r="R73" s="261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3"/>
    </row>
    <row r="74" spans="1:30" s="111" customFormat="1" x14ac:dyDescent="0.25">
      <c r="A74" s="252" t="s">
        <v>138</v>
      </c>
      <c r="B74" s="253"/>
      <c r="C74" s="105">
        <f t="shared" ref="C74:L74" si="17">SUMIF(C72:C72,"=x",$Q72:$Q72)</f>
        <v>0</v>
      </c>
      <c r="D74" s="105">
        <f t="shared" si="17"/>
        <v>0</v>
      </c>
      <c r="E74" s="105">
        <f t="shared" si="17"/>
        <v>0</v>
      </c>
      <c r="F74" s="105">
        <f t="shared" si="17"/>
        <v>0</v>
      </c>
      <c r="G74" s="105">
        <f t="shared" si="17"/>
        <v>0</v>
      </c>
      <c r="H74" s="105">
        <f t="shared" si="17"/>
        <v>0</v>
      </c>
      <c r="I74" s="105">
        <f t="shared" si="17"/>
        <v>0</v>
      </c>
      <c r="J74" s="105">
        <f t="shared" si="17"/>
        <v>0</v>
      </c>
      <c r="K74" s="105">
        <f t="shared" si="17"/>
        <v>0</v>
      </c>
      <c r="L74" s="105">
        <f t="shared" si="17"/>
        <v>2</v>
      </c>
      <c r="M74" s="254">
        <f>SUM(C74:L74)</f>
        <v>2</v>
      </c>
      <c r="N74" s="255"/>
      <c r="O74" s="255"/>
      <c r="P74" s="255"/>
      <c r="Q74" s="255"/>
      <c r="R74" s="256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3"/>
    </row>
    <row r="75" spans="1:30" s="111" customFormat="1" x14ac:dyDescent="0.25">
      <c r="A75" s="244" t="s">
        <v>139</v>
      </c>
      <c r="B75" s="270"/>
      <c r="C75" s="142">
        <f t="shared" ref="C75:L75" si="18">SUMPRODUCT(--(C72:C72="x"),--($R72:$R72="K(5)"))</f>
        <v>0</v>
      </c>
      <c r="D75" s="143">
        <f t="shared" si="18"/>
        <v>0</v>
      </c>
      <c r="E75" s="143">
        <f t="shared" si="18"/>
        <v>0</v>
      </c>
      <c r="F75" s="143">
        <f t="shared" si="18"/>
        <v>0</v>
      </c>
      <c r="G75" s="143">
        <f t="shared" si="18"/>
        <v>0</v>
      </c>
      <c r="H75" s="143">
        <f t="shared" si="18"/>
        <v>0</v>
      </c>
      <c r="I75" s="143">
        <f t="shared" si="18"/>
        <v>0</v>
      </c>
      <c r="J75" s="143">
        <f t="shared" si="18"/>
        <v>0</v>
      </c>
      <c r="K75" s="143">
        <f t="shared" si="18"/>
        <v>0</v>
      </c>
      <c r="L75" s="148">
        <f t="shared" si="18"/>
        <v>0</v>
      </c>
      <c r="M75" s="246">
        <f>SUM(C75:L75)</f>
        <v>0</v>
      </c>
      <c r="N75" s="247"/>
      <c r="O75" s="247"/>
      <c r="P75" s="247"/>
      <c r="Q75" s="247"/>
      <c r="R75" s="248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100"/>
    </row>
    <row r="76" spans="1:30" s="111" customFormat="1" x14ac:dyDescent="0.25">
      <c r="A76" s="25" t="s">
        <v>314</v>
      </c>
      <c r="B76" s="26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8"/>
    </row>
    <row r="77" spans="1:30" s="111" customFormat="1" x14ac:dyDescent="0.25">
      <c r="A77" s="257" t="s">
        <v>137</v>
      </c>
      <c r="B77" s="258"/>
      <c r="C77" s="44">
        <f t="shared" ref="C77:L77" si="19">SUMIF($A3:$A76,$A77,C3:C76)</f>
        <v>9</v>
      </c>
      <c r="D77" s="45">
        <f t="shared" si="19"/>
        <v>8</v>
      </c>
      <c r="E77" s="45">
        <f t="shared" si="19"/>
        <v>8</v>
      </c>
      <c r="F77" s="45">
        <f t="shared" si="19"/>
        <v>8</v>
      </c>
      <c r="G77" s="45">
        <f t="shared" si="19"/>
        <v>8</v>
      </c>
      <c r="H77" s="45">
        <f t="shared" si="19"/>
        <v>9</v>
      </c>
      <c r="I77" s="45">
        <f t="shared" si="19"/>
        <v>10</v>
      </c>
      <c r="J77" s="45">
        <f t="shared" si="19"/>
        <v>7</v>
      </c>
      <c r="K77" s="45">
        <f t="shared" si="19"/>
        <v>5</v>
      </c>
      <c r="L77" s="45">
        <f t="shared" si="19"/>
        <v>2</v>
      </c>
      <c r="M77" s="259">
        <f>SUM(C77:L77)</f>
        <v>74</v>
      </c>
      <c r="N77" s="260"/>
      <c r="O77" s="260"/>
      <c r="P77" s="260"/>
      <c r="Q77" s="260"/>
      <c r="R77" s="261"/>
      <c r="S77" s="262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4"/>
    </row>
    <row r="78" spans="1:30" s="111" customFormat="1" x14ac:dyDescent="0.25">
      <c r="A78" s="252" t="s">
        <v>138</v>
      </c>
      <c r="B78" s="253"/>
      <c r="C78" s="73">
        <f>SUMIF($A56:$A77,$A78,C56:C77)+SUMIF($A56:$A77,$A56,C56:C77)</f>
        <v>16</v>
      </c>
      <c r="D78" s="105">
        <f t="shared" ref="D78:L78" si="20">SUMIF($A56:$A77,$A78,D56:D77)+SUMIF($A56:$A77,$A56,D56:D77)</f>
        <v>12</v>
      </c>
      <c r="E78" s="105">
        <f t="shared" si="20"/>
        <v>12</v>
      </c>
      <c r="F78" s="105">
        <f t="shared" si="20"/>
        <v>12</v>
      </c>
      <c r="G78" s="105">
        <f t="shared" si="20"/>
        <v>12</v>
      </c>
      <c r="H78" s="105">
        <f t="shared" si="20"/>
        <v>11</v>
      </c>
      <c r="I78" s="105">
        <f t="shared" si="20"/>
        <v>13</v>
      </c>
      <c r="J78" s="105">
        <f t="shared" si="20"/>
        <v>10</v>
      </c>
      <c r="K78" s="105">
        <f t="shared" si="20"/>
        <v>11</v>
      </c>
      <c r="L78" s="105">
        <f t="shared" si="20"/>
        <v>2</v>
      </c>
      <c r="M78" s="254">
        <f>SUM(C78:L78)</f>
        <v>111</v>
      </c>
      <c r="N78" s="268"/>
      <c r="O78" s="268"/>
      <c r="P78" s="268"/>
      <c r="Q78" s="268"/>
      <c r="R78" s="269"/>
      <c r="S78" s="249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1"/>
    </row>
    <row r="79" spans="1:30" s="111" customFormat="1" x14ac:dyDescent="0.25">
      <c r="A79" s="244" t="s">
        <v>139</v>
      </c>
      <c r="B79" s="270"/>
      <c r="C79" s="147">
        <f t="shared" ref="C79:L79" si="21">SUMIF($A5:$A78,$A79,C5:C78)</f>
        <v>1</v>
      </c>
      <c r="D79" s="143">
        <f t="shared" si="21"/>
        <v>1</v>
      </c>
      <c r="E79" s="143">
        <f t="shared" si="21"/>
        <v>2</v>
      </c>
      <c r="F79" s="143">
        <f t="shared" si="21"/>
        <v>1</v>
      </c>
      <c r="G79" s="143">
        <f t="shared" si="21"/>
        <v>1</v>
      </c>
      <c r="H79" s="143">
        <f t="shared" si="21"/>
        <v>2</v>
      </c>
      <c r="I79" s="143">
        <f t="shared" si="21"/>
        <v>2</v>
      </c>
      <c r="J79" s="143">
        <f t="shared" si="21"/>
        <v>0</v>
      </c>
      <c r="K79" s="143">
        <f t="shared" si="21"/>
        <v>3</v>
      </c>
      <c r="L79" s="143">
        <f t="shared" si="21"/>
        <v>0</v>
      </c>
      <c r="M79" s="246">
        <f>SUM(C79:L79)</f>
        <v>13</v>
      </c>
      <c r="N79" s="279"/>
      <c r="O79" s="279"/>
      <c r="P79" s="279"/>
      <c r="Q79" s="279"/>
      <c r="R79" s="280"/>
      <c r="S79" s="249"/>
      <c r="T79" s="250"/>
      <c r="U79" s="250"/>
      <c r="V79" s="250"/>
      <c r="W79" s="250"/>
      <c r="X79" s="250"/>
      <c r="Y79" s="250"/>
      <c r="Z79" s="250"/>
      <c r="AA79" s="250"/>
      <c r="AB79" s="250"/>
      <c r="AC79" s="250"/>
      <c r="AD79" s="251"/>
    </row>
    <row r="80" spans="1:30" s="111" customFormat="1" x14ac:dyDescent="0.25">
      <c r="A80" s="284" t="s">
        <v>315</v>
      </c>
      <c r="B80" s="285"/>
      <c r="C80" s="220">
        <v>15</v>
      </c>
      <c r="D80" s="221">
        <v>13</v>
      </c>
      <c r="E80" s="221">
        <v>12</v>
      </c>
      <c r="F80" s="221">
        <v>12</v>
      </c>
      <c r="G80" s="221">
        <v>13</v>
      </c>
      <c r="H80" s="221">
        <v>11</v>
      </c>
      <c r="I80" s="221">
        <v>12</v>
      </c>
      <c r="J80" s="221">
        <v>11</v>
      </c>
      <c r="K80" s="221">
        <v>10</v>
      </c>
      <c r="L80" s="221">
        <v>2</v>
      </c>
      <c r="M80" s="286">
        <f>SUM(C80:L80)</f>
        <v>111</v>
      </c>
      <c r="N80" s="287"/>
      <c r="O80" s="287"/>
      <c r="P80" s="287"/>
      <c r="Q80" s="287"/>
      <c r="R80" s="288"/>
      <c r="S80" s="289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1"/>
    </row>
    <row r="81" spans="1:30" s="111" customFormat="1" x14ac:dyDescent="0.25">
      <c r="A81" s="25" t="s">
        <v>316</v>
      </c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19"/>
    </row>
    <row r="82" spans="1:30" s="111" customFormat="1" x14ac:dyDescent="0.2">
      <c r="A82" s="204" t="s">
        <v>317</v>
      </c>
      <c r="B82" s="201" t="s">
        <v>367</v>
      </c>
      <c r="C82" s="34"/>
      <c r="D82" s="35"/>
      <c r="E82" s="35"/>
      <c r="F82" s="35"/>
      <c r="G82" s="35"/>
      <c r="H82" s="35" t="s">
        <v>293</v>
      </c>
      <c r="I82" s="35" t="s">
        <v>114</v>
      </c>
      <c r="J82" s="35"/>
      <c r="K82" s="35"/>
      <c r="L82" s="35"/>
      <c r="M82" s="34"/>
      <c r="N82" s="35"/>
      <c r="O82" s="35"/>
      <c r="P82" s="36">
        <v>2</v>
      </c>
      <c r="Q82" s="37">
        <v>3</v>
      </c>
      <c r="R82" s="54" t="s">
        <v>318</v>
      </c>
      <c r="S82" s="158" t="s">
        <v>164</v>
      </c>
      <c r="T82" s="167" t="s">
        <v>151</v>
      </c>
      <c r="U82" s="198" t="s">
        <v>152</v>
      </c>
      <c r="V82" s="158" t="s">
        <v>164</v>
      </c>
      <c r="W82" s="37" t="s">
        <v>157</v>
      </c>
      <c r="X82" s="198" t="s">
        <v>158</v>
      </c>
      <c r="Y82" s="158" t="s">
        <v>164</v>
      </c>
      <c r="Z82" s="167" t="s">
        <v>365</v>
      </c>
      <c r="AA82" s="205" t="s">
        <v>366</v>
      </c>
      <c r="AB82" s="187" t="s">
        <v>257</v>
      </c>
      <c r="AC82" s="135" t="s">
        <v>185</v>
      </c>
      <c r="AD82" s="206" t="s">
        <v>368</v>
      </c>
    </row>
    <row r="83" spans="1:30" s="111" customFormat="1" x14ac:dyDescent="0.25">
      <c r="A83" s="204" t="s">
        <v>319</v>
      </c>
      <c r="B83" s="201" t="s">
        <v>14</v>
      </c>
      <c r="C83" s="34"/>
      <c r="D83" s="35"/>
      <c r="E83" s="35"/>
      <c r="F83" s="35"/>
      <c r="G83" s="35"/>
      <c r="H83" s="35"/>
      <c r="I83" s="35"/>
      <c r="J83" s="35" t="s">
        <v>293</v>
      </c>
      <c r="K83" s="35" t="s">
        <v>114</v>
      </c>
      <c r="L83" s="35"/>
      <c r="M83" s="34"/>
      <c r="N83" s="35"/>
      <c r="O83" s="35"/>
      <c r="P83" s="36">
        <v>2</v>
      </c>
      <c r="Q83" s="37">
        <v>3</v>
      </c>
      <c r="R83" s="54" t="s">
        <v>318</v>
      </c>
      <c r="S83" s="158" t="s">
        <v>164</v>
      </c>
      <c r="T83" s="167" t="s">
        <v>303</v>
      </c>
      <c r="U83" s="163" t="s">
        <v>304</v>
      </c>
      <c r="V83" s="158" t="s">
        <v>164</v>
      </c>
      <c r="W83" s="167" t="s">
        <v>317</v>
      </c>
      <c r="X83" s="199" t="s">
        <v>367</v>
      </c>
      <c r="Y83" s="202"/>
      <c r="Z83" s="207"/>
      <c r="AA83" s="208"/>
      <c r="AB83" s="135" t="s">
        <v>297</v>
      </c>
      <c r="AC83" s="135" t="s">
        <v>185</v>
      </c>
      <c r="AD83" s="206" t="s">
        <v>23</v>
      </c>
    </row>
    <row r="84" spans="1:30" s="111" customFormat="1" x14ac:dyDescent="0.25">
      <c r="A84" s="257" t="s">
        <v>137</v>
      </c>
      <c r="B84" s="258"/>
      <c r="C84" s="44">
        <f>SUMIF(C82:C83,"=x",$M82:$M83)+SUMIF(C82:C83,"=x",$N82:$N83)+SUMIF(C82:C83,"=x",$O82:$O83)+SUMIF(C82:C83,"=x",$P82:$P83)</f>
        <v>0</v>
      </c>
      <c r="D84" s="45">
        <f t="shared" ref="D84:L84" si="22">SUMIF(D82:D83,"=x",$M82:$M83)+SUMIF(D82:D83,"=x",$N82:$N83)+SUMIF(D82:D83,"=x",$O82:$O83)+SUMIF(D82:D83,"=x",$P82:$P83)</f>
        <v>0</v>
      </c>
      <c r="E84" s="45">
        <f t="shared" si="22"/>
        <v>0</v>
      </c>
      <c r="F84" s="45">
        <f t="shared" si="22"/>
        <v>0</v>
      </c>
      <c r="G84" s="45">
        <f t="shared" si="22"/>
        <v>0</v>
      </c>
      <c r="H84" s="45">
        <f t="shared" si="22"/>
        <v>0</v>
      </c>
      <c r="I84" s="45">
        <f t="shared" si="22"/>
        <v>2</v>
      </c>
      <c r="J84" s="45">
        <f t="shared" si="22"/>
        <v>0</v>
      </c>
      <c r="K84" s="45">
        <f t="shared" si="22"/>
        <v>2</v>
      </c>
      <c r="L84" s="45">
        <f t="shared" si="22"/>
        <v>0</v>
      </c>
      <c r="M84" s="259">
        <f>SUM(C84:L84)</f>
        <v>4</v>
      </c>
      <c r="N84" s="260"/>
      <c r="O84" s="260"/>
      <c r="P84" s="260"/>
      <c r="Q84" s="260"/>
      <c r="R84" s="261"/>
      <c r="S84" s="262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4"/>
    </row>
    <row r="85" spans="1:30" s="111" customFormat="1" x14ac:dyDescent="0.25">
      <c r="A85" s="252" t="s">
        <v>138</v>
      </c>
      <c r="B85" s="253"/>
      <c r="C85" s="101">
        <f t="shared" ref="C85:L85" si="23">SUMIF(C82:C83,"=x",$Q82:$Q83)</f>
        <v>0</v>
      </c>
      <c r="D85" s="105">
        <f t="shared" si="23"/>
        <v>0</v>
      </c>
      <c r="E85" s="105">
        <f t="shared" si="23"/>
        <v>0</v>
      </c>
      <c r="F85" s="105">
        <f t="shared" si="23"/>
        <v>0</v>
      </c>
      <c r="G85" s="105">
        <f t="shared" si="23"/>
        <v>0</v>
      </c>
      <c r="H85" s="105">
        <f t="shared" si="23"/>
        <v>0</v>
      </c>
      <c r="I85" s="105">
        <f t="shared" si="23"/>
        <v>3</v>
      </c>
      <c r="J85" s="105">
        <f t="shared" si="23"/>
        <v>0</v>
      </c>
      <c r="K85" s="105">
        <f t="shared" si="23"/>
        <v>3</v>
      </c>
      <c r="L85" s="104">
        <f t="shared" si="23"/>
        <v>0</v>
      </c>
      <c r="M85" s="254">
        <f>SUM(C85:L85)</f>
        <v>6</v>
      </c>
      <c r="N85" s="255"/>
      <c r="O85" s="255"/>
      <c r="P85" s="255"/>
      <c r="Q85" s="255"/>
      <c r="R85" s="256"/>
      <c r="S85" s="249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1"/>
    </row>
    <row r="86" spans="1:30" s="111" customFormat="1" x14ac:dyDescent="0.25">
      <c r="A86" s="244" t="s">
        <v>139</v>
      </c>
      <c r="B86" s="270"/>
      <c r="C86" s="142">
        <f t="shared" ref="C86:L86" si="24">SUMPRODUCT(--(C82:C83="x"),--($R82:$R83="K(5)"))</f>
        <v>0</v>
      </c>
      <c r="D86" s="143">
        <f t="shared" si="24"/>
        <v>0</v>
      </c>
      <c r="E86" s="143">
        <f t="shared" si="24"/>
        <v>0</v>
      </c>
      <c r="F86" s="143">
        <f t="shared" si="24"/>
        <v>0</v>
      </c>
      <c r="G86" s="143">
        <f t="shared" si="24"/>
        <v>0</v>
      </c>
      <c r="H86" s="143">
        <f t="shared" si="24"/>
        <v>0</v>
      </c>
      <c r="I86" s="143">
        <f t="shared" si="24"/>
        <v>0</v>
      </c>
      <c r="J86" s="143">
        <f t="shared" si="24"/>
        <v>0</v>
      </c>
      <c r="K86" s="143">
        <f t="shared" si="24"/>
        <v>0</v>
      </c>
      <c r="L86" s="148">
        <f t="shared" si="24"/>
        <v>0</v>
      </c>
      <c r="M86" s="246">
        <f>SUM(C86:L86)</f>
        <v>0</v>
      </c>
      <c r="N86" s="247"/>
      <c r="O86" s="247"/>
      <c r="P86" s="247"/>
      <c r="Q86" s="247"/>
      <c r="R86" s="248"/>
      <c r="S86" s="281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3"/>
    </row>
    <row r="87" spans="1:30" ht="15.75" customHeight="1" x14ac:dyDescent="0.2">
      <c r="A87" s="292" t="s">
        <v>320</v>
      </c>
      <c r="B87" s="234"/>
    </row>
    <row r="88" spans="1:30" ht="15.75" customHeight="1" x14ac:dyDescent="0.2">
      <c r="A88" s="141"/>
      <c r="B88" s="98"/>
    </row>
    <row r="89" spans="1:30" ht="15.75" customHeight="1" x14ac:dyDescent="0.2">
      <c r="A89" s="141"/>
      <c r="B89" s="98"/>
    </row>
    <row r="90" spans="1:30" x14ac:dyDescent="0.2">
      <c r="A90" s="75" t="s">
        <v>100</v>
      </c>
    </row>
    <row r="91" spans="1:30" x14ac:dyDescent="0.2">
      <c r="A91" s="108" t="s">
        <v>322</v>
      </c>
    </row>
    <row r="92" spans="1:30" x14ac:dyDescent="0.2">
      <c r="A92" s="108" t="s">
        <v>323</v>
      </c>
    </row>
    <row r="93" spans="1:30" x14ac:dyDescent="0.2">
      <c r="A93" s="108"/>
    </row>
    <row r="94" spans="1:30" x14ac:dyDescent="0.2">
      <c r="A94" s="75" t="s">
        <v>101</v>
      </c>
    </row>
    <row r="95" spans="1:30" x14ac:dyDescent="0.2">
      <c r="A95" s="108" t="s">
        <v>324</v>
      </c>
    </row>
    <row r="96" spans="1:30" x14ac:dyDescent="0.2">
      <c r="A96" s="108" t="s">
        <v>325</v>
      </c>
    </row>
    <row r="97" spans="1:1" x14ac:dyDescent="0.2">
      <c r="A97" s="108" t="s">
        <v>326</v>
      </c>
    </row>
    <row r="98" spans="1:1" x14ac:dyDescent="0.2">
      <c r="A98" s="108" t="s">
        <v>327</v>
      </c>
    </row>
    <row r="99" spans="1:1" x14ac:dyDescent="0.2">
      <c r="A99" s="108"/>
    </row>
    <row r="101" spans="1:1" x14ac:dyDescent="0.2">
      <c r="A101" s="75" t="s">
        <v>328</v>
      </c>
    </row>
    <row r="102" spans="1:1" x14ac:dyDescent="0.2">
      <c r="A102" s="108" t="s">
        <v>329</v>
      </c>
    </row>
    <row r="103" spans="1:1" x14ac:dyDescent="0.2">
      <c r="A103" s="108" t="s">
        <v>330</v>
      </c>
    </row>
    <row r="104" spans="1:1" x14ac:dyDescent="0.2">
      <c r="A104" s="108" t="s">
        <v>331</v>
      </c>
    </row>
    <row r="105" spans="1:1" x14ac:dyDescent="0.2">
      <c r="A105" s="108" t="s">
        <v>332</v>
      </c>
    </row>
    <row r="107" spans="1:1" x14ac:dyDescent="0.2">
      <c r="A107" s="75" t="s">
        <v>333</v>
      </c>
    </row>
    <row r="108" spans="1:1" x14ac:dyDescent="0.2">
      <c r="A108" s="76" t="s">
        <v>334</v>
      </c>
    </row>
    <row r="109" spans="1:1" x14ac:dyDescent="0.2">
      <c r="A109" s="77" t="s">
        <v>335</v>
      </c>
    </row>
    <row r="110" spans="1:1" x14ac:dyDescent="0.2">
      <c r="A110" s="108" t="s">
        <v>336</v>
      </c>
    </row>
  </sheetData>
  <mergeCells count="84">
    <mergeCell ref="A86:B86"/>
    <mergeCell ref="M86:R86"/>
    <mergeCell ref="S86:AD86"/>
    <mergeCell ref="A87:B87"/>
    <mergeCell ref="A84:B84"/>
    <mergeCell ref="M84:R84"/>
    <mergeCell ref="S84:AD84"/>
    <mergeCell ref="A85:B85"/>
    <mergeCell ref="M85:R85"/>
    <mergeCell ref="S85:AD85"/>
    <mergeCell ref="A79:B79"/>
    <mergeCell ref="M79:R79"/>
    <mergeCell ref="S79:AD79"/>
    <mergeCell ref="A80:B80"/>
    <mergeCell ref="M80:R80"/>
    <mergeCell ref="S80:AD80"/>
    <mergeCell ref="A78:B78"/>
    <mergeCell ref="M78:R78"/>
    <mergeCell ref="S78:AD78"/>
    <mergeCell ref="A70:B70"/>
    <mergeCell ref="M70:R70"/>
    <mergeCell ref="S70:AD70"/>
    <mergeCell ref="A73:B73"/>
    <mergeCell ref="M73:R73"/>
    <mergeCell ref="A74:B74"/>
    <mergeCell ref="M74:R74"/>
    <mergeCell ref="A75:B75"/>
    <mergeCell ref="M75:R75"/>
    <mergeCell ref="A77:B77"/>
    <mergeCell ref="M77:R77"/>
    <mergeCell ref="S77:AD77"/>
    <mergeCell ref="A69:B69"/>
    <mergeCell ref="M69:R69"/>
    <mergeCell ref="S69:AD69"/>
    <mergeCell ref="A56:B56"/>
    <mergeCell ref="M56:R56"/>
    <mergeCell ref="A59:B59"/>
    <mergeCell ref="M59:R59"/>
    <mergeCell ref="A60:B60"/>
    <mergeCell ref="M60:R60"/>
    <mergeCell ref="A61:B61"/>
    <mergeCell ref="M61:R61"/>
    <mergeCell ref="A68:B68"/>
    <mergeCell ref="M68:R68"/>
    <mergeCell ref="S68:AD68"/>
    <mergeCell ref="A54:B54"/>
    <mergeCell ref="M54:R54"/>
    <mergeCell ref="S54:AD54"/>
    <mergeCell ref="A55:B55"/>
    <mergeCell ref="M55:R55"/>
    <mergeCell ref="S55:AD55"/>
    <mergeCell ref="A34:B34"/>
    <mergeCell ref="M34:R34"/>
    <mergeCell ref="S34:AD34"/>
    <mergeCell ref="A53:B53"/>
    <mergeCell ref="M53:R53"/>
    <mergeCell ref="S53:AD53"/>
    <mergeCell ref="A32:B32"/>
    <mergeCell ref="M32:R32"/>
    <mergeCell ref="S32:AD32"/>
    <mergeCell ref="A33:B33"/>
    <mergeCell ref="M33:R33"/>
    <mergeCell ref="S33:AD33"/>
    <mergeCell ref="AC4:AC5"/>
    <mergeCell ref="AD4:AD5"/>
    <mergeCell ref="A12:B12"/>
    <mergeCell ref="M12:R12"/>
    <mergeCell ref="S12:AD12"/>
    <mergeCell ref="S4:U4"/>
    <mergeCell ref="V4:X4"/>
    <mergeCell ref="Y4:AA4"/>
    <mergeCell ref="A14:B14"/>
    <mergeCell ref="M14:R14"/>
    <mergeCell ref="S14:AD14"/>
    <mergeCell ref="A13:B13"/>
    <mergeCell ref="M13:R13"/>
    <mergeCell ref="S13:AD13"/>
    <mergeCell ref="AB4:AB5"/>
    <mergeCell ref="A4:A5"/>
    <mergeCell ref="B4:B5"/>
    <mergeCell ref="C4:L4"/>
    <mergeCell ref="M4:P4"/>
    <mergeCell ref="Q4:Q5"/>
    <mergeCell ref="R4:R5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  <ignoredErrors>
    <ignoredError sqref="C78:L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OTAK_kémiatanár</vt:lpstr>
      <vt:lpstr>lista</vt:lpstr>
      <vt:lpstr>OTAK_kémiatanár_TTK</vt:lpstr>
      <vt:lpstr>OTAK_kémiatanár_TTK!Nyomtatási_terület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2022-06-08T09:47:16Z</dcterms:modified>
</cp:coreProperties>
</file>