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tanári szakképzettséggel újabb tanárszak 4 féléves\végleges\"/>
    </mc:Choice>
  </mc:AlternateContent>
  <bookViews>
    <workbookView xWindow="-120" yWindow="-120" windowWidth="29040" windowHeight="15840"/>
  </bookViews>
  <sheets>
    <sheet name="újabb tanári 4félév levelező" sheetId="9" r:id="rId1"/>
  </sheets>
  <definedNames>
    <definedName name="_xlnm.Print_Area" localSheetId="0">'újabb tanári 4félév levelező'!$A$6:$F$52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9" l="1"/>
  <c r="F37" i="9"/>
  <c r="E37" i="9"/>
  <c r="D37" i="9"/>
  <c r="C37" i="9"/>
  <c r="F36" i="9"/>
  <c r="D36" i="9"/>
  <c r="C36" i="9"/>
  <c r="F35" i="9"/>
  <c r="E35" i="9"/>
  <c r="D35" i="9"/>
  <c r="C35" i="9"/>
  <c r="G37" i="9" l="1"/>
  <c r="G35" i="9"/>
  <c r="G36" i="9"/>
  <c r="F58" i="9"/>
  <c r="E58" i="9"/>
  <c r="D58" i="9"/>
  <c r="C58" i="9"/>
  <c r="F57" i="9"/>
  <c r="E57" i="9"/>
  <c r="D57" i="9"/>
  <c r="C57" i="9"/>
  <c r="F56" i="9"/>
  <c r="E56" i="9"/>
  <c r="D56" i="9"/>
  <c r="C56" i="9"/>
  <c r="G53" i="9"/>
  <c r="F48" i="9"/>
  <c r="E48" i="9"/>
  <c r="D48" i="9"/>
  <c r="C48" i="9"/>
  <c r="F47" i="9"/>
  <c r="E47" i="9"/>
  <c r="D47" i="9"/>
  <c r="C47" i="9"/>
  <c r="F46" i="9"/>
  <c r="E46" i="9"/>
  <c r="D46" i="9"/>
  <c r="C46" i="9"/>
  <c r="F42" i="9"/>
  <c r="E42" i="9"/>
  <c r="D42" i="9"/>
  <c r="D52" i="9" s="1"/>
  <c r="C42" i="9"/>
  <c r="C52" i="9" s="1"/>
  <c r="F41" i="9"/>
  <c r="E41" i="9"/>
  <c r="D41" i="9"/>
  <c r="C41" i="9"/>
  <c r="F40" i="9"/>
  <c r="E40" i="9"/>
  <c r="E50" i="9" s="1"/>
  <c r="D40" i="9"/>
  <c r="C40" i="9"/>
  <c r="D51" i="9" l="1"/>
  <c r="F50" i="9"/>
  <c r="G42" i="9"/>
  <c r="G46" i="9"/>
  <c r="D50" i="9"/>
  <c r="F51" i="9"/>
  <c r="F52" i="9"/>
  <c r="G56" i="9"/>
  <c r="E51" i="9"/>
  <c r="G41" i="9"/>
  <c r="C50" i="9"/>
  <c r="G47" i="9"/>
  <c r="G48" i="9"/>
  <c r="G57" i="9"/>
  <c r="G58" i="9"/>
  <c r="E52" i="9"/>
  <c r="G40" i="9"/>
  <c r="C51" i="9"/>
  <c r="G51" i="9" l="1"/>
  <c r="G50" i="9"/>
  <c r="G52" i="9"/>
</calcChain>
</file>

<file path=xl/sharedStrings.xml><?xml version="1.0" encoding="utf-8"?>
<sst xmlns="http://schemas.openxmlformats.org/spreadsheetml/2006/main" count="261" uniqueCount="153">
  <si>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</si>
  <si>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</si>
  <si>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</si>
  <si>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</si>
  <si>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</si>
  <si>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</si>
  <si>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</si>
  <si>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</si>
  <si>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</si>
  <si>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</si>
  <si>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Szemeszter</t>
  </si>
  <si>
    <t>Kr.</t>
  </si>
  <si>
    <t>Ért.</t>
  </si>
  <si>
    <t>Tantárgyfelelős</t>
  </si>
  <si>
    <t>lgy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</si>
  <si>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</si>
  <si>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</si>
  <si>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</si>
  <si>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</si>
  <si>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</si>
  <si>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</si>
  <si>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</si>
  <si>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Szaktárgyi kritériumvizsga (0 kredit)</t>
  </si>
  <si>
    <t>Szakmódszertani imeretek (8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</si>
  <si>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</si>
  <si>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</si>
  <si>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</si>
  <si>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</si>
  <si>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</si>
  <si>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</si>
  <si>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</si>
  <si>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</si>
  <si>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</si>
  <si>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</si>
  <si>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</si>
  <si>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</si>
  <si>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</si>
  <si>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</si>
  <si>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</si>
  <si>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</si>
  <si>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Kémiai alapok</t>
  </si>
  <si>
    <t>Kémia 1</t>
  </si>
  <si>
    <t>Kémia 2</t>
  </si>
  <si>
    <t>Kémia 3</t>
  </si>
  <si>
    <t>Haladó kémia</t>
  </si>
  <si>
    <t>Fizikai alapok</t>
  </si>
  <si>
    <t>Fizika 1</t>
  </si>
  <si>
    <t>Fizika 2</t>
  </si>
  <si>
    <t>Fizika 3</t>
  </si>
  <si>
    <t>Haladó fizika</t>
  </si>
  <si>
    <t>Biológiai alapok</t>
  </si>
  <si>
    <t>Biológia 1</t>
  </si>
  <si>
    <t>Biológia 2</t>
  </si>
  <si>
    <t>Biológia 3</t>
  </si>
  <si>
    <t>Haladó biológia</t>
  </si>
  <si>
    <t>Környezettudomány 1</t>
  </si>
  <si>
    <t>Haladó környezettudomány</t>
  </si>
  <si>
    <t>A természet  2 (szintézis)</t>
  </si>
  <si>
    <t>Integrált alkalmazás 1 (projektmunka)</t>
  </si>
  <si>
    <t>Integrált alkalmazás 3 (projektmunka)</t>
  </si>
  <si>
    <t>Integrált alkalmazás 4 (projektmunka)</t>
  </si>
  <si>
    <t>Integrált alkalmazás 5 (projektmunka)</t>
  </si>
  <si>
    <t>Integrált alkalmazás 6 (projektmunka)</t>
  </si>
  <si>
    <t>Természettudomány tanítás módszertana</t>
  </si>
  <si>
    <t>Környezettan tanítás módszertana</t>
  </si>
  <si>
    <t>Weiszburg Tamás</t>
  </si>
  <si>
    <t>Környezettudományi Centrum</t>
  </si>
  <si>
    <t>Nature 1 (introduction)</t>
  </si>
  <si>
    <t>Harman-Tóth Erzsébet</t>
  </si>
  <si>
    <t>Earth science</t>
  </si>
  <si>
    <t>Chemistry basics</t>
  </si>
  <si>
    <t>Zsély István</t>
  </si>
  <si>
    <t>Chemistry 1</t>
  </si>
  <si>
    <t>Zsélyné Ujvári Mária</t>
  </si>
  <si>
    <t>Chemistry 2</t>
  </si>
  <si>
    <t>Chemistry 3</t>
  </si>
  <si>
    <t>Advanced chemistry</t>
  </si>
  <si>
    <t>Jenei Péter</t>
  </si>
  <si>
    <t>Physics basics</t>
  </si>
  <si>
    <t>Csanád Máté</t>
  </si>
  <si>
    <t>Physics 1</t>
  </si>
  <si>
    <t>Physics 2</t>
  </si>
  <si>
    <t>Physics 3</t>
  </si>
  <si>
    <t>Advanced physics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</si>
  <si>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</si>
  <si>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</si>
  <si>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</si>
  <si>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</si>
  <si>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</si>
  <si>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</si>
  <si>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</si>
  <si>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</si>
  <si>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Advanced biology</t>
  </si>
  <si>
    <t>Pribéli Levente</t>
  </si>
  <si>
    <t>Berki Márton</t>
  </si>
  <si>
    <t>Environmental science 1</t>
  </si>
  <si>
    <t>Angyal Zsuzsanna</t>
  </si>
  <si>
    <t>Advanced environmental science</t>
  </si>
  <si>
    <t>Nature 2 (synthesis)</t>
  </si>
  <si>
    <t>Project work 1</t>
  </si>
  <si>
    <t>Bubik Veronika</t>
  </si>
  <si>
    <t>Harsányi Bence</t>
  </si>
  <si>
    <t>Project work 3</t>
  </si>
  <si>
    <t>Kiskovács Attila</t>
  </si>
  <si>
    <t>Project work 4</t>
  </si>
  <si>
    <t>Project work 5</t>
  </si>
  <si>
    <t>Project work 6</t>
  </si>
  <si>
    <t>Homonnay Zoltán</t>
  </si>
  <si>
    <t>term1a23vlr</t>
  </si>
  <si>
    <t>foldtuda23vlr</t>
  </si>
  <si>
    <t>kemalapa23vlr</t>
  </si>
  <si>
    <t>kemia1a23vlr</t>
  </si>
  <si>
    <t>kemia2a23vlr</t>
  </si>
  <si>
    <t>kemia3a23vlr</t>
  </si>
  <si>
    <t>halkemiaa23vlr</t>
  </si>
  <si>
    <t>fizalapa23vlr</t>
  </si>
  <si>
    <t>fizika1a23vlr</t>
  </si>
  <si>
    <t>fizika2a23vlr</t>
  </si>
  <si>
    <t>fizika3a23vlr</t>
  </si>
  <si>
    <t>halfizikaa23vlr</t>
  </si>
  <si>
    <t>biol2a23vlr</t>
  </si>
  <si>
    <t>biol3a23vlr</t>
  </si>
  <si>
    <t>ktud1a23vlr</t>
  </si>
  <si>
    <t>halktuda23vlr</t>
  </si>
  <si>
    <t>term2a23vlr</t>
  </si>
  <si>
    <t>integr1a23vlr</t>
  </si>
  <si>
    <t>integr3a23vlr</t>
  </si>
  <si>
    <t>integr4a23vlr</t>
  </si>
  <si>
    <t>integr5a23vlr</t>
  </si>
  <si>
    <t>integr6a23vlr</t>
  </si>
  <si>
    <t>Teaching methodology - Science</t>
  </si>
  <si>
    <t>Teaching methodology - Environment</t>
  </si>
  <si>
    <t>Subject-specific Criterion Exam</t>
  </si>
  <si>
    <t>Subject-specific Teaching Practice</t>
  </si>
  <si>
    <t>ttudmdszta23vlr</t>
  </si>
  <si>
    <t>ktanmdszta23vlr</t>
  </si>
  <si>
    <t>RTK-SZVL-TER</t>
  </si>
  <si>
    <t>RTK-SZGYL3-TER</t>
  </si>
  <si>
    <t>újabb, természettudomány-környezettan szakos tanári oklevelet adó tanárképzés 4 félév, 120 kredit levelező 2023-tól</t>
  </si>
  <si>
    <t>Környezettan-tanár, környezetvédelem-tanár, természetismeret-környezettan tanár tanári szakképzettség birtokában</t>
  </si>
  <si>
    <t>Szakfelelős: Dr. Weiszburg Tamás</t>
  </si>
  <si>
    <t>Képzési koordinátor: Dr. Angyal Zsuzsanna</t>
  </si>
  <si>
    <t>Szakterületi ismeretek (100 kredit)</t>
  </si>
  <si>
    <t>Márialigeti Károly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</si>
  <si>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</si>
  <si>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</si>
  <si>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e</t>
  </si>
  <si>
    <t>A korábbi tanulmányok tanulmányi és vizsgaszabályzatban meghatározottak alapján történő beszámításával a tanulmányi idő 2 félév azzal, hogy a szakterületi ismeretek kreditszáma 40 kredit</t>
  </si>
  <si>
    <t>biolalapa23elr</t>
  </si>
  <si>
    <t>biol1a23elr</t>
  </si>
  <si>
    <t>halbiola23elr</t>
  </si>
  <si>
    <t>Kóthay Klára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</si>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</sst>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202124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9" xfId="1" applyNumberFormat="1" applyFont="1" applyFill="1" applyBorder="1" applyAlignment="1">
      <alignment horizontal="center" vertical="center"/>
    </xf>
    <xf numFmtId="164" fontId="11" fillId="6" borderId="30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4" fillId="7" borderId="16" xfId="0" applyFont="1" applyFill="1" applyBorder="1" applyAlignment="1">
      <alignment wrapText="1" readingOrder="1"/>
    </xf>
    <xf numFmtId="164" fontId="10" fillId="0" borderId="1" xfId="1" applyNumberFormat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0" fillId="0" borderId="16" xfId="0" applyFill="1" applyBorder="1"/>
    <xf numFmtId="0" fontId="1" fillId="0" borderId="3" xfId="2" applyFont="1" applyFill="1" applyBorder="1" applyAlignment="1">
      <alignment vertical="center"/>
    </xf>
    <xf numFmtId="0" fontId="9" fillId="6" borderId="2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17" fillId="0" borderId="0" xfId="0" applyFont="1"/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right" vertical="center"/>
    </xf>
    <xf numFmtId="0" fontId="10" fillId="6" borderId="23" xfId="2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</cellXfs>
  <cellStyles count="6">
    <cellStyle name="Normál" xfId="0" builtinId="0"/>
    <cellStyle name="Normál 2" xfId="1"/>
    <cellStyle name="Normál 3" xfId="4"/>
    <cellStyle name="Normál 4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tabSelected="1" zoomScale="120" zoomScaleNormal="120" zoomScaleSheetLayoutView="100" workbookViewId="0">
      <pane xSplit="2" ySplit="8" topLeftCell="C9" activePane="bottomRight" state="frozen"/>
      <selection activeCell="B112" sqref="B112"/>
      <selection pane="topRight" activeCell="B112" sqref="B112"/>
      <selection pane="bottomLeft" activeCell="B112" sqref="B112"/>
      <selection pane="bottomRight" activeCell="O29" sqref="O29"/>
    </sheetView>
  </sheetViews>
  <sheetFormatPr defaultColWidth="10.7109375" defaultRowHeight="12.75" x14ac:dyDescent="0.2"/>
  <cols>
    <col min="1" max="1" width="17.28515625" style="5" customWidth="1"/>
    <col min="2" max="2" width="36.42578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7109375" style="4" customWidth="1"/>
    <col min="14" max="14" width="15.140625" style="4" customWidth="1"/>
    <col min="15" max="15" width="25.5703125" style="4" customWidth="1"/>
    <col min="16" max="16" width="23.28515625" style="5" customWidth="1"/>
    <col min="17" max="17" width="35.5703125" style="5" customWidth="1"/>
    <col min="18" max="18" width="32.7109375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37</v>
      </c>
    </row>
    <row r="2" spans="1:18" s="4" customFormat="1" ht="25.5" x14ac:dyDescent="0.2">
      <c r="A2" s="71" t="s">
        <v>139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71" t="s">
        <v>138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14.25" customHeight="1" x14ac:dyDescent="0.2">
      <c r="A4" s="87" t="s">
        <v>147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0.25" customHeight="1" x14ac:dyDescent="0.2">
      <c r="A5" s="9" t="s">
        <v>140</v>
      </c>
      <c r="B5" s="1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4" customFormat="1" ht="21" customHeight="1" thickBot="1" x14ac:dyDescent="0.25">
      <c r="A6" s="10" t="s">
        <v>141</v>
      </c>
      <c r="B6" s="10"/>
      <c r="C6" s="10"/>
      <c r="D6" s="10"/>
      <c r="E6" s="10"/>
      <c r="F6" s="10"/>
      <c r="G6" s="7"/>
      <c r="H6" s="7"/>
      <c r="I6" s="7"/>
      <c r="J6" s="7"/>
      <c r="K6" s="7"/>
      <c r="L6" s="8"/>
      <c r="M6" s="8"/>
      <c r="N6" s="8"/>
      <c r="O6" s="8"/>
      <c r="P6" s="3"/>
      <c r="Q6" s="3"/>
    </row>
    <row r="7" spans="1:18" s="11" customFormat="1" ht="18" customHeight="1" thickTop="1" x14ac:dyDescent="0.25">
      <c r="A7" s="105" t="s">
        <v>3</v>
      </c>
      <c r="B7" s="105" t="s">
        <v>4</v>
      </c>
      <c r="C7" s="107" t="s">
        <v>10</v>
      </c>
      <c r="D7" s="108"/>
      <c r="E7" s="108"/>
      <c r="F7" s="108"/>
      <c r="G7" s="109" t="s">
        <v>6</v>
      </c>
      <c r="H7" s="110"/>
      <c r="I7" s="110"/>
      <c r="J7" s="110"/>
      <c r="K7" s="111" t="s">
        <v>11</v>
      </c>
      <c r="L7" s="113" t="s">
        <v>12</v>
      </c>
      <c r="M7" s="115" t="s">
        <v>144</v>
      </c>
      <c r="N7" s="116"/>
      <c r="O7" s="117"/>
      <c r="P7" s="105" t="s">
        <v>13</v>
      </c>
      <c r="Q7" s="103" t="s">
        <v>2</v>
      </c>
      <c r="R7" s="105" t="s">
        <v>5</v>
      </c>
    </row>
    <row r="8" spans="1:18" s="11" customFormat="1" ht="43.5" customHeight="1" x14ac:dyDescent="0.2">
      <c r="A8" s="106"/>
      <c r="B8" s="106"/>
      <c r="C8" s="12">
        <v>1</v>
      </c>
      <c r="D8" s="13">
        <v>2</v>
      </c>
      <c r="E8" s="13">
        <v>3</v>
      </c>
      <c r="F8" s="13">
        <v>4</v>
      </c>
      <c r="G8" s="12" t="s">
        <v>7</v>
      </c>
      <c r="H8" s="13" t="s">
        <v>8</v>
      </c>
      <c r="I8" s="13" t="s">
        <v>14</v>
      </c>
      <c r="J8" s="13" t="s">
        <v>0</v>
      </c>
      <c r="K8" s="112"/>
      <c r="L8" s="114"/>
      <c r="M8" s="85" t="s">
        <v>145</v>
      </c>
      <c r="N8" s="86" t="s">
        <v>3</v>
      </c>
      <c r="O8" s="86" t="s">
        <v>4</v>
      </c>
      <c r="P8" s="106"/>
      <c r="Q8" s="104"/>
      <c r="R8" s="106"/>
    </row>
    <row r="9" spans="1:18" s="11" customFormat="1" ht="12.75" customHeight="1" x14ac:dyDescent="0.2">
      <c r="A9" s="37" t="s">
        <v>142</v>
      </c>
      <c r="B9" s="38"/>
      <c r="C9" s="51"/>
      <c r="D9" s="51"/>
      <c r="E9" s="51"/>
      <c r="F9" s="51"/>
      <c r="G9" s="51"/>
      <c r="H9" s="51"/>
      <c r="I9" s="51"/>
      <c r="J9" s="51"/>
      <c r="K9" s="52"/>
      <c r="L9" s="52"/>
      <c r="M9" s="35"/>
      <c r="N9" s="35"/>
      <c r="O9" s="35"/>
      <c r="P9" s="53"/>
      <c r="Q9" s="53"/>
      <c r="R9" s="54"/>
    </row>
    <row r="10" spans="1:18" s="29" customFormat="1" ht="12.75" customHeight="1" x14ac:dyDescent="0.25">
      <c r="A10" s="20" t="s">
        <v>108</v>
      </c>
      <c r="B10" s="74" t="s">
        <v>38</v>
      </c>
      <c r="C10" s="22"/>
      <c r="D10" s="24"/>
      <c r="E10" s="24" t="s">
        <v>15</v>
      </c>
      <c r="F10" s="24"/>
      <c r="G10" s="22">
        <v>6</v>
      </c>
      <c r="H10" s="24">
        <v>6</v>
      </c>
      <c r="I10" s="24"/>
      <c r="J10" s="46"/>
      <c r="K10" s="70">
        <v>3</v>
      </c>
      <c r="L10" s="50" t="s">
        <v>16</v>
      </c>
      <c r="M10" s="50"/>
      <c r="N10" s="50"/>
      <c r="O10" s="50"/>
      <c r="P10" s="18" t="s">
        <v>65</v>
      </c>
      <c r="Q10" s="18" t="s">
        <v>66</v>
      </c>
      <c r="R10" s="19" t="s">
        <v>67</v>
      </c>
    </row>
    <row r="11" spans="1:18" s="29" customFormat="1" ht="12.75" customHeight="1" x14ac:dyDescent="0.25">
      <c r="A11" s="20" t="s">
        <v>109</v>
      </c>
      <c r="B11" s="74" t="s">
        <v>39</v>
      </c>
      <c r="C11" s="22" t="s">
        <v>15</v>
      </c>
      <c r="D11" s="24"/>
      <c r="E11" s="24"/>
      <c r="F11" s="24"/>
      <c r="G11" s="22">
        <v>4</v>
      </c>
      <c r="H11" s="24">
        <v>4</v>
      </c>
      <c r="I11" s="24">
        <v>4</v>
      </c>
      <c r="J11" s="46"/>
      <c r="K11" s="70">
        <v>3</v>
      </c>
      <c r="L11" s="50" t="s">
        <v>16</v>
      </c>
      <c r="M11" s="50"/>
      <c r="N11" s="50"/>
      <c r="O11" s="50"/>
      <c r="P11" s="18" t="s">
        <v>68</v>
      </c>
      <c r="Q11" s="48" t="s">
        <v>66</v>
      </c>
      <c r="R11" s="19" t="s">
        <v>69</v>
      </c>
    </row>
    <row r="12" spans="1:18" s="29" customFormat="1" ht="12.75" customHeight="1" x14ac:dyDescent="0.25">
      <c r="A12" s="20" t="s">
        <v>110</v>
      </c>
      <c r="B12" s="74" t="s">
        <v>40</v>
      </c>
      <c r="C12" s="22" t="s">
        <v>15</v>
      </c>
      <c r="D12" s="24"/>
      <c r="E12" s="24"/>
      <c r="F12" s="24"/>
      <c r="G12" s="22">
        <v>2</v>
      </c>
      <c r="H12" s="24"/>
      <c r="I12" s="24">
        <v>16</v>
      </c>
      <c r="J12" s="46"/>
      <c r="K12" s="70">
        <v>4</v>
      </c>
      <c r="L12" s="50" t="s">
        <v>16</v>
      </c>
      <c r="M12" s="50"/>
      <c r="N12" s="50"/>
      <c r="O12" s="50"/>
      <c r="P12" s="48" t="s">
        <v>73</v>
      </c>
      <c r="Q12" s="48" t="s">
        <v>66</v>
      </c>
      <c r="R12" s="19" t="s">
        <v>70</v>
      </c>
    </row>
    <row r="13" spans="1:18" s="29" customFormat="1" ht="12.75" customHeight="1" x14ac:dyDescent="0.25">
      <c r="A13" s="20" t="s">
        <v>111</v>
      </c>
      <c r="B13" s="74" t="s">
        <v>41</v>
      </c>
      <c r="C13" s="22" t="s">
        <v>15</v>
      </c>
      <c r="D13" s="24"/>
      <c r="E13" s="24"/>
      <c r="F13" s="24"/>
      <c r="G13" s="22">
        <v>4</v>
      </c>
      <c r="H13" s="24">
        <v>8</v>
      </c>
      <c r="I13" s="24"/>
      <c r="J13" s="46"/>
      <c r="K13" s="70">
        <v>3</v>
      </c>
      <c r="L13" s="50" t="s">
        <v>16</v>
      </c>
      <c r="M13" s="50"/>
      <c r="N13" s="50"/>
      <c r="O13" s="50"/>
      <c r="P13" s="48" t="s">
        <v>73</v>
      </c>
      <c r="Q13" s="48" t="s">
        <v>66</v>
      </c>
      <c r="R13" s="19" t="s">
        <v>72</v>
      </c>
    </row>
    <row r="14" spans="1:18" s="29" customFormat="1" ht="12.75" customHeight="1" x14ac:dyDescent="0.25">
      <c r="A14" s="20" t="s">
        <v>112</v>
      </c>
      <c r="B14" s="74" t="s">
        <v>42</v>
      </c>
      <c r="C14" s="22"/>
      <c r="D14" s="24" t="s">
        <v>15</v>
      </c>
      <c r="E14" s="24"/>
      <c r="F14" s="24"/>
      <c r="G14" s="22">
        <v>2</v>
      </c>
      <c r="H14" s="24"/>
      <c r="I14" s="24">
        <v>12</v>
      </c>
      <c r="J14" s="46"/>
      <c r="K14" s="70">
        <v>3</v>
      </c>
      <c r="L14" s="50" t="s">
        <v>18</v>
      </c>
      <c r="M14" s="50"/>
      <c r="N14" s="50"/>
      <c r="O14" s="50"/>
      <c r="P14" s="48" t="s">
        <v>73</v>
      </c>
      <c r="Q14" s="48" t="s">
        <v>66</v>
      </c>
      <c r="R14" s="19" t="s">
        <v>74</v>
      </c>
    </row>
    <row r="15" spans="1:18" s="29" customFormat="1" ht="12.75" customHeight="1" x14ac:dyDescent="0.25">
      <c r="A15" s="20" t="s">
        <v>113</v>
      </c>
      <c r="B15" s="74" t="s">
        <v>43</v>
      </c>
      <c r="C15" s="22"/>
      <c r="D15" s="24" t="s">
        <v>15</v>
      </c>
      <c r="E15" s="24"/>
      <c r="F15" s="24"/>
      <c r="G15" s="22">
        <v>4</v>
      </c>
      <c r="H15" s="24">
        <v>8</v>
      </c>
      <c r="I15" s="24"/>
      <c r="J15" s="46"/>
      <c r="K15" s="70">
        <v>3</v>
      </c>
      <c r="L15" s="50" t="s">
        <v>16</v>
      </c>
      <c r="M15" s="50"/>
      <c r="N15" s="50"/>
      <c r="O15" s="50"/>
      <c r="P15" s="23" t="s">
        <v>71</v>
      </c>
      <c r="Q15" s="48" t="s">
        <v>66</v>
      </c>
      <c r="R15" s="19" t="s">
        <v>75</v>
      </c>
    </row>
    <row r="16" spans="1:18" s="29" customFormat="1" ht="12.75" customHeight="1" x14ac:dyDescent="0.25">
      <c r="A16" s="20" t="s">
        <v>114</v>
      </c>
      <c r="B16" s="74" t="s">
        <v>44</v>
      </c>
      <c r="C16" s="22"/>
      <c r="D16" s="24"/>
      <c r="E16" s="24" t="s">
        <v>15</v>
      </c>
      <c r="F16" s="24"/>
      <c r="G16" s="22">
        <v>8</v>
      </c>
      <c r="H16" s="24">
        <v>8</v>
      </c>
      <c r="I16" s="24">
        <v>8</v>
      </c>
      <c r="J16" s="46"/>
      <c r="K16" s="70">
        <v>6</v>
      </c>
      <c r="L16" s="50" t="s">
        <v>16</v>
      </c>
      <c r="M16" s="50"/>
      <c r="N16" s="50"/>
      <c r="O16" s="50"/>
      <c r="P16" s="23" t="s">
        <v>107</v>
      </c>
      <c r="Q16" s="48" t="s">
        <v>66</v>
      </c>
      <c r="R16" s="19" t="s">
        <v>76</v>
      </c>
    </row>
    <row r="17" spans="1:18" s="29" customFormat="1" ht="12.75" customHeight="1" x14ac:dyDescent="0.25">
      <c r="A17" s="20" t="s">
        <v>115</v>
      </c>
      <c r="B17" s="74" t="s">
        <v>45</v>
      </c>
      <c r="C17" s="22" t="s">
        <v>15</v>
      </c>
      <c r="D17" s="24"/>
      <c r="E17" s="24"/>
      <c r="F17" s="24"/>
      <c r="G17" s="22">
        <v>8</v>
      </c>
      <c r="H17" s="24">
        <v>8</v>
      </c>
      <c r="I17" s="24"/>
      <c r="J17" s="46"/>
      <c r="K17" s="70">
        <v>4</v>
      </c>
      <c r="L17" s="50" t="s">
        <v>16</v>
      </c>
      <c r="M17" s="50"/>
      <c r="N17" s="50"/>
      <c r="O17" s="50"/>
      <c r="P17" s="23" t="s">
        <v>77</v>
      </c>
      <c r="Q17" s="48" t="s">
        <v>66</v>
      </c>
      <c r="R17" s="19" t="s">
        <v>78</v>
      </c>
    </row>
    <row r="18" spans="1:18" s="29" customFormat="1" ht="12.75" customHeight="1" x14ac:dyDescent="0.25">
      <c r="A18" s="20" t="s">
        <v>116</v>
      </c>
      <c r="B18" s="74" t="s">
        <v>46</v>
      </c>
      <c r="C18" s="22" t="s">
        <v>15</v>
      </c>
      <c r="D18" s="24"/>
      <c r="E18" s="24"/>
      <c r="F18" s="24"/>
      <c r="G18" s="22">
        <v>4</v>
      </c>
      <c r="H18" s="24">
        <v>4</v>
      </c>
      <c r="I18" s="24">
        <v>4</v>
      </c>
      <c r="J18" s="46"/>
      <c r="K18" s="70">
        <v>3</v>
      </c>
      <c r="L18" s="50" t="s">
        <v>18</v>
      </c>
      <c r="M18" s="50"/>
      <c r="N18" s="50"/>
      <c r="O18" s="50"/>
      <c r="P18" s="23" t="s">
        <v>79</v>
      </c>
      <c r="Q18" s="48" t="s">
        <v>66</v>
      </c>
      <c r="R18" s="19" t="s">
        <v>80</v>
      </c>
    </row>
    <row r="19" spans="1:18" s="29" customFormat="1" ht="12.75" customHeight="1" x14ac:dyDescent="0.25">
      <c r="A19" s="20" t="s">
        <v>117</v>
      </c>
      <c r="B19" s="74" t="s">
        <v>47</v>
      </c>
      <c r="C19" s="22"/>
      <c r="D19" s="24" t="s">
        <v>15</v>
      </c>
      <c r="E19" s="24"/>
      <c r="F19" s="24"/>
      <c r="G19" s="22">
        <v>4</v>
      </c>
      <c r="H19" s="24">
        <v>4</v>
      </c>
      <c r="I19" s="24">
        <v>4</v>
      </c>
      <c r="J19" s="46"/>
      <c r="K19" s="70">
        <v>3</v>
      </c>
      <c r="L19" s="50" t="s">
        <v>18</v>
      </c>
      <c r="M19" s="50"/>
      <c r="N19" s="50"/>
      <c r="O19" s="50"/>
      <c r="P19" s="23" t="s">
        <v>77</v>
      </c>
      <c r="Q19" s="48" t="s">
        <v>66</v>
      </c>
      <c r="R19" s="19" t="s">
        <v>81</v>
      </c>
    </row>
    <row r="20" spans="1:18" s="29" customFormat="1" ht="12.75" customHeight="1" x14ac:dyDescent="0.25">
      <c r="A20" s="20" t="s">
        <v>118</v>
      </c>
      <c r="B20" s="74" t="s">
        <v>48</v>
      </c>
      <c r="C20" s="22"/>
      <c r="D20" s="24" t="s">
        <v>15</v>
      </c>
      <c r="E20" s="24"/>
      <c r="F20" s="24"/>
      <c r="G20" s="22">
        <v>4</v>
      </c>
      <c r="H20" s="24">
        <v>4</v>
      </c>
      <c r="I20" s="24">
        <v>4</v>
      </c>
      <c r="J20" s="46"/>
      <c r="K20" s="70">
        <v>3</v>
      </c>
      <c r="L20" s="50" t="s">
        <v>18</v>
      </c>
      <c r="M20" s="50"/>
      <c r="N20" s="50"/>
      <c r="O20" s="50"/>
      <c r="P20" s="23" t="s">
        <v>79</v>
      </c>
      <c r="Q20" s="48" t="s">
        <v>66</v>
      </c>
      <c r="R20" s="19" t="s">
        <v>82</v>
      </c>
    </row>
    <row r="21" spans="1:18" s="29" customFormat="1" ht="12.75" customHeight="1" x14ac:dyDescent="0.25">
      <c r="A21" s="20" t="s">
        <v>119</v>
      </c>
      <c r="B21" s="74" t="s">
        <v>49</v>
      </c>
      <c r="C21" s="22"/>
      <c r="D21" s="24"/>
      <c r="E21" s="24" t="s">
        <v>15</v>
      </c>
      <c r="F21" s="24"/>
      <c r="G21" s="22">
        <v>8</v>
      </c>
      <c r="H21" s="24">
        <v>8</v>
      </c>
      <c r="I21" s="24">
        <v>8</v>
      </c>
      <c r="J21" s="46"/>
      <c r="K21" s="70">
        <v>6</v>
      </c>
      <c r="L21" s="50" t="s">
        <v>16</v>
      </c>
      <c r="M21" s="50"/>
      <c r="N21" s="50"/>
      <c r="O21" s="50"/>
      <c r="P21" s="23" t="s">
        <v>79</v>
      </c>
      <c r="Q21" s="48" t="s">
        <v>66</v>
      </c>
      <c r="R21" s="19" t="s">
        <v>83</v>
      </c>
    </row>
    <row r="22" spans="1:18" s="29" customFormat="1" ht="12.75" customHeight="1" x14ac:dyDescent="0.25">
      <c r="A22" s="20" t="s">
        <v>148</v>
      </c>
      <c r="B22" s="74" t="s">
        <v>50</v>
      </c>
      <c r="C22" s="22" t="s">
        <v>15</v>
      </c>
      <c r="D22" s="24"/>
      <c r="E22" s="24"/>
      <c r="F22" s="24"/>
      <c r="G22" s="22">
        <v>16</v>
      </c>
      <c r="H22" s="24"/>
      <c r="I22" s="24"/>
      <c r="J22" s="46"/>
      <c r="K22" s="70">
        <v>4</v>
      </c>
      <c r="L22" s="50" t="s">
        <v>16</v>
      </c>
      <c r="M22" s="50"/>
      <c r="N22" s="50"/>
      <c r="O22" s="50"/>
      <c r="P22" s="23" t="s">
        <v>84</v>
      </c>
      <c r="Q22" s="48" t="s">
        <v>66</v>
      </c>
      <c r="R22" s="19" t="s">
        <v>85</v>
      </c>
    </row>
    <row r="23" spans="1:18" s="29" customFormat="1" ht="12.75" customHeight="1" x14ac:dyDescent="0.25">
      <c r="A23" s="20" t="s">
        <v>149</v>
      </c>
      <c r="B23" s="74" t="s">
        <v>51</v>
      </c>
      <c r="C23" s="22" t="s">
        <v>15</v>
      </c>
      <c r="D23" s="24"/>
      <c r="E23" s="24"/>
      <c r="F23" s="24"/>
      <c r="G23" s="22">
        <v>12</v>
      </c>
      <c r="H23" s="24"/>
      <c r="I23" s="24"/>
      <c r="J23" s="46"/>
      <c r="K23" s="70">
        <v>3</v>
      </c>
      <c r="L23" s="50" t="s">
        <v>18</v>
      </c>
      <c r="M23" s="50"/>
      <c r="N23" s="50"/>
      <c r="O23" s="50"/>
      <c r="P23" s="23" t="s">
        <v>86</v>
      </c>
      <c r="Q23" s="48" t="s">
        <v>66</v>
      </c>
      <c r="R23" s="19" t="s">
        <v>87</v>
      </c>
    </row>
    <row r="24" spans="1:18" s="29" customFormat="1" ht="12.75" customHeight="1" x14ac:dyDescent="0.25">
      <c r="A24" s="23" t="s">
        <v>120</v>
      </c>
      <c r="B24" s="74" t="s">
        <v>52</v>
      </c>
      <c r="C24" s="22"/>
      <c r="D24" s="24" t="s">
        <v>15</v>
      </c>
      <c r="E24" s="24"/>
      <c r="F24" s="24"/>
      <c r="G24" s="22">
        <v>2</v>
      </c>
      <c r="H24" s="24">
        <v>10</v>
      </c>
      <c r="I24" s="24"/>
      <c r="J24" s="46"/>
      <c r="K24" s="70">
        <v>3</v>
      </c>
      <c r="L24" s="50" t="s">
        <v>18</v>
      </c>
      <c r="M24" s="50"/>
      <c r="N24" s="50"/>
      <c r="O24" s="50"/>
      <c r="P24" s="23" t="s">
        <v>88</v>
      </c>
      <c r="Q24" s="48" t="s">
        <v>66</v>
      </c>
      <c r="R24" s="49" t="s">
        <v>89</v>
      </c>
    </row>
    <row r="25" spans="1:18" s="29" customFormat="1" ht="12.75" customHeight="1" x14ac:dyDescent="0.25">
      <c r="A25" s="23" t="s">
        <v>121</v>
      </c>
      <c r="B25" s="74" t="s">
        <v>53</v>
      </c>
      <c r="C25" s="22"/>
      <c r="D25" s="24" t="s">
        <v>15</v>
      </c>
      <c r="E25" s="24"/>
      <c r="F25" s="24"/>
      <c r="G25" s="22">
        <v>2</v>
      </c>
      <c r="H25" s="24">
        <v>10</v>
      </c>
      <c r="I25" s="24"/>
      <c r="J25" s="46"/>
      <c r="K25" s="70">
        <v>3</v>
      </c>
      <c r="L25" s="50" t="s">
        <v>18</v>
      </c>
      <c r="M25" s="50"/>
      <c r="N25" s="50"/>
      <c r="O25" s="50"/>
      <c r="P25" s="23" t="s">
        <v>90</v>
      </c>
      <c r="Q25" s="48" t="s">
        <v>66</v>
      </c>
      <c r="R25" s="49" t="s">
        <v>91</v>
      </c>
    </row>
    <row r="26" spans="1:18" s="29" customFormat="1" ht="12.75" customHeight="1" x14ac:dyDescent="0.25">
      <c r="A26" s="23" t="s">
        <v>150</v>
      </c>
      <c r="B26" s="74" t="s">
        <v>54</v>
      </c>
      <c r="C26" s="22"/>
      <c r="D26" s="24"/>
      <c r="E26" s="24" t="s">
        <v>15</v>
      </c>
      <c r="F26" s="24"/>
      <c r="G26" s="22">
        <v>16</v>
      </c>
      <c r="H26" s="24"/>
      <c r="I26" s="24"/>
      <c r="J26" s="46"/>
      <c r="K26" s="70">
        <v>6</v>
      </c>
      <c r="L26" s="50" t="s">
        <v>16</v>
      </c>
      <c r="M26" s="50"/>
      <c r="N26" s="50"/>
      <c r="O26" s="50"/>
      <c r="P26" s="23" t="s">
        <v>143</v>
      </c>
      <c r="Q26" s="48" t="s">
        <v>66</v>
      </c>
      <c r="R26" s="49" t="s">
        <v>92</v>
      </c>
    </row>
    <row r="27" spans="1:18" s="29" customFormat="1" ht="12.75" customHeight="1" x14ac:dyDescent="0.25">
      <c r="A27" s="23" t="s">
        <v>122</v>
      </c>
      <c r="B27" s="74" t="s">
        <v>55</v>
      </c>
      <c r="C27" s="22"/>
      <c r="D27" s="24" t="s">
        <v>15</v>
      </c>
      <c r="E27" s="24"/>
      <c r="F27" s="24"/>
      <c r="G27" s="22">
        <v>4</v>
      </c>
      <c r="H27" s="24">
        <v>8</v>
      </c>
      <c r="I27" s="24"/>
      <c r="J27" s="46"/>
      <c r="K27" s="70">
        <v>3</v>
      </c>
      <c r="L27" s="50" t="s">
        <v>18</v>
      </c>
      <c r="M27" s="50"/>
      <c r="N27" s="50"/>
      <c r="O27" s="50"/>
      <c r="P27" s="48" t="s">
        <v>94</v>
      </c>
      <c r="Q27" s="48" t="s">
        <v>66</v>
      </c>
      <c r="R27" s="49" t="s">
        <v>95</v>
      </c>
    </row>
    <row r="28" spans="1:18" s="29" customFormat="1" ht="12.75" customHeight="1" x14ac:dyDescent="0.25">
      <c r="A28" s="23" t="s">
        <v>123</v>
      </c>
      <c r="B28" s="74" t="s">
        <v>56</v>
      </c>
      <c r="C28" s="22"/>
      <c r="D28" s="24"/>
      <c r="E28" s="24"/>
      <c r="F28" s="24" t="s">
        <v>15</v>
      </c>
      <c r="G28" s="22">
        <v>4</v>
      </c>
      <c r="H28" s="24">
        <v>8</v>
      </c>
      <c r="I28" s="24"/>
      <c r="J28" s="46"/>
      <c r="K28" s="70">
        <v>3</v>
      </c>
      <c r="L28" s="50" t="s">
        <v>16</v>
      </c>
      <c r="M28" s="50"/>
      <c r="N28" s="50"/>
      <c r="O28" s="50"/>
      <c r="P28" s="48" t="s">
        <v>93</v>
      </c>
      <c r="Q28" s="48" t="s">
        <v>66</v>
      </c>
      <c r="R28" s="49" t="s">
        <v>97</v>
      </c>
    </row>
    <row r="29" spans="1:18" s="29" customFormat="1" ht="12.75" customHeight="1" x14ac:dyDescent="0.25">
      <c r="A29" s="23" t="s">
        <v>124</v>
      </c>
      <c r="B29" s="74" t="s">
        <v>57</v>
      </c>
      <c r="C29" s="22"/>
      <c r="D29" s="24"/>
      <c r="E29" s="24"/>
      <c r="F29" s="24" t="s">
        <v>15</v>
      </c>
      <c r="G29" s="22">
        <v>8</v>
      </c>
      <c r="H29" s="24">
        <v>16</v>
      </c>
      <c r="I29" s="24"/>
      <c r="J29" s="46"/>
      <c r="K29" s="70">
        <v>6</v>
      </c>
      <c r="L29" s="50" t="s">
        <v>16</v>
      </c>
      <c r="M29" s="50"/>
      <c r="N29" s="50"/>
      <c r="O29" s="50"/>
      <c r="P29" s="48" t="s">
        <v>68</v>
      </c>
      <c r="Q29" s="48" t="s">
        <v>66</v>
      </c>
      <c r="R29" s="49" t="s">
        <v>98</v>
      </c>
    </row>
    <row r="30" spans="1:18" s="29" customFormat="1" ht="12.75" customHeight="1" x14ac:dyDescent="0.25">
      <c r="A30" s="23" t="s">
        <v>125</v>
      </c>
      <c r="B30" s="75" t="s">
        <v>58</v>
      </c>
      <c r="C30" s="22"/>
      <c r="D30" s="24"/>
      <c r="E30" s="24" t="s">
        <v>15</v>
      </c>
      <c r="F30" s="24"/>
      <c r="G30" s="22">
        <v>6</v>
      </c>
      <c r="H30" s="24">
        <v>12</v>
      </c>
      <c r="I30" s="24"/>
      <c r="J30" s="46"/>
      <c r="K30" s="47">
        <v>4</v>
      </c>
      <c r="L30" s="50" t="s">
        <v>18</v>
      </c>
      <c r="M30" s="50"/>
      <c r="N30" s="50"/>
      <c r="O30" s="50"/>
      <c r="P30" s="48" t="s">
        <v>152</v>
      </c>
      <c r="Q30" s="48" t="s">
        <v>66</v>
      </c>
      <c r="R30" s="49" t="s">
        <v>99</v>
      </c>
    </row>
    <row r="31" spans="1:18" s="29" customFormat="1" ht="12.75" customHeight="1" x14ac:dyDescent="0.25">
      <c r="A31" s="23" t="s">
        <v>126</v>
      </c>
      <c r="B31" s="75" t="s">
        <v>59</v>
      </c>
      <c r="C31" s="22" t="s">
        <v>15</v>
      </c>
      <c r="D31" s="24"/>
      <c r="E31" s="24"/>
      <c r="F31" s="140"/>
      <c r="G31" s="22">
        <v>8</v>
      </c>
      <c r="H31" s="24">
        <v>16</v>
      </c>
      <c r="I31" s="24"/>
      <c r="J31" s="46"/>
      <c r="K31" s="47">
        <v>6</v>
      </c>
      <c r="L31" s="50" t="s">
        <v>18</v>
      </c>
      <c r="M31" s="50"/>
      <c r="N31" s="50"/>
      <c r="O31" s="50"/>
      <c r="P31" s="48" t="s">
        <v>101</v>
      </c>
      <c r="Q31" s="48" t="s">
        <v>66</v>
      </c>
      <c r="R31" s="49" t="s">
        <v>102</v>
      </c>
    </row>
    <row r="32" spans="1:18" s="29" customFormat="1" ht="12.75" customHeight="1" x14ac:dyDescent="0.25">
      <c r="A32" s="23" t="s">
        <v>127</v>
      </c>
      <c r="B32" s="75" t="s">
        <v>60</v>
      </c>
      <c r="C32" s="22"/>
      <c r="D32" s="24" t="s">
        <v>15</v>
      </c>
      <c r="E32" s="24"/>
      <c r="F32" s="24"/>
      <c r="G32" s="22">
        <v>4</v>
      </c>
      <c r="H32" s="24">
        <v>8</v>
      </c>
      <c r="I32" s="24"/>
      <c r="J32" s="46"/>
      <c r="K32" s="47">
        <v>3</v>
      </c>
      <c r="L32" s="50" t="s">
        <v>18</v>
      </c>
      <c r="M32" s="50"/>
      <c r="N32" s="50"/>
      <c r="O32" s="50"/>
      <c r="P32" s="48" t="s">
        <v>100</v>
      </c>
      <c r="Q32" s="48" t="s">
        <v>66</v>
      </c>
      <c r="R32" s="49" t="s">
        <v>104</v>
      </c>
    </row>
    <row r="33" spans="1:18" s="29" customFormat="1" ht="12.75" customHeight="1" x14ac:dyDescent="0.25">
      <c r="A33" s="23" t="s">
        <v>128</v>
      </c>
      <c r="B33" s="75" t="s">
        <v>61</v>
      </c>
      <c r="C33" s="141"/>
      <c r="D33" s="24" t="s">
        <v>15</v>
      </c>
      <c r="E33" s="24"/>
      <c r="F33" s="24"/>
      <c r="G33" s="22">
        <v>8</v>
      </c>
      <c r="H33" s="24">
        <v>16</v>
      </c>
      <c r="I33" s="24"/>
      <c r="J33" s="46"/>
      <c r="K33" s="47">
        <v>6</v>
      </c>
      <c r="L33" s="50" t="s">
        <v>18</v>
      </c>
      <c r="M33" s="50"/>
      <c r="N33" s="50"/>
      <c r="O33" s="50"/>
      <c r="P33" s="48" t="s">
        <v>103</v>
      </c>
      <c r="Q33" s="48" t="s">
        <v>66</v>
      </c>
      <c r="R33" s="49" t="s">
        <v>105</v>
      </c>
    </row>
    <row r="34" spans="1:18" s="29" customFormat="1" ht="12.75" customHeight="1" x14ac:dyDescent="0.25">
      <c r="A34" s="23" t="s">
        <v>129</v>
      </c>
      <c r="B34" s="75" t="s">
        <v>62</v>
      </c>
      <c r="C34" s="22"/>
      <c r="D34" s="140"/>
      <c r="E34" s="24"/>
      <c r="F34" s="24" t="s">
        <v>15</v>
      </c>
      <c r="G34" s="22">
        <v>8</v>
      </c>
      <c r="H34" s="24">
        <v>16</v>
      </c>
      <c r="I34" s="24"/>
      <c r="J34" s="46"/>
      <c r="K34" s="47">
        <v>6</v>
      </c>
      <c r="L34" s="50" t="s">
        <v>18</v>
      </c>
      <c r="M34" s="50"/>
      <c r="N34" s="50"/>
      <c r="O34" s="50"/>
      <c r="P34" s="48" t="s">
        <v>151</v>
      </c>
      <c r="Q34" s="48" t="s">
        <v>66</v>
      </c>
      <c r="R34" s="49" t="s">
        <v>106</v>
      </c>
    </row>
    <row r="35" spans="1:18" s="29" customFormat="1" ht="12.75" customHeight="1" x14ac:dyDescent="0.25">
      <c r="A35" s="88" t="s">
        <v>19</v>
      </c>
      <c r="B35" s="89"/>
      <c r="C35" s="27">
        <f>SUMIF(C2:C34,"=x",$G2:$G34)+SUMIF(C2:C34,"=x",$H2:$H34)+SUMIF(C2:C34,"=x",$I2:$I34)+SUMIF(C2:C34,"=x",$J2:$J34)</f>
        <v>122</v>
      </c>
      <c r="D35" s="28">
        <f>SUMIF(D2:D34,"=x",$G2:$G34)+SUMIF(D2:D34,"=x",$H2:$H34)+SUMIF(D2:D34,"=x",$I2:$I34)+SUMIF(D2:D34,"=x",$J2:$J34)</f>
        <v>122</v>
      </c>
      <c r="E35" s="28">
        <f>SUMIF(E2:E34,"=x",$G2:$G34)+SUMIF(E2:E34,"=x",$H2:$H34)+SUMIF(E2:E34,"=x",$I2:$I34)+SUMIF(E2:E34,"=x",$J2:$J34)</f>
        <v>94</v>
      </c>
      <c r="F35" s="28">
        <f>SUMIF(F2:F34,"=x",$G2:$G34)+SUMIF(F2:F34,"=x",$H2:$H34)+SUMIF(F2:F34,"=x",$I2:$I34)+SUMIF(F2:F34,"=x",$J2:$J34)</f>
        <v>60</v>
      </c>
      <c r="G35" s="90">
        <f>SUM(C35:F35)</f>
        <v>398</v>
      </c>
      <c r="H35" s="91"/>
      <c r="I35" s="91"/>
      <c r="J35" s="91"/>
      <c r="K35" s="91"/>
      <c r="L35" s="92"/>
      <c r="M35" s="77"/>
      <c r="N35" s="77"/>
      <c r="O35" s="77"/>
      <c r="P35" s="68"/>
      <c r="Q35" s="68"/>
      <c r="R35" s="69"/>
    </row>
    <row r="36" spans="1:18" s="29" customFormat="1" ht="12.75" customHeight="1" x14ac:dyDescent="0.25">
      <c r="A36" s="93" t="s">
        <v>20</v>
      </c>
      <c r="B36" s="94"/>
      <c r="C36" s="30">
        <f>SUMIF(C2:C34,"=x",$K2:$K34)</f>
        <v>30</v>
      </c>
      <c r="D36" s="43">
        <f>SUMIF(D2:D34,"=x",$K2:$K34)</f>
        <v>30</v>
      </c>
      <c r="E36" s="43">
        <f>SUMIF(E2:E34,"=x",$K2:$K34)</f>
        <v>25</v>
      </c>
      <c r="F36" s="73">
        <f>SUMIF(F2:F34,"=x",$K2:$K34)</f>
        <v>15</v>
      </c>
      <c r="G36" s="95">
        <f>SUM(C36:F36)</f>
        <v>100</v>
      </c>
      <c r="H36" s="96"/>
      <c r="I36" s="96"/>
      <c r="J36" s="96"/>
      <c r="K36" s="96"/>
      <c r="L36" s="97"/>
      <c r="M36" s="78"/>
      <c r="N36" s="78"/>
      <c r="O36" s="78"/>
      <c r="P36" s="66"/>
      <c r="Q36" s="66"/>
      <c r="R36" s="67"/>
    </row>
    <row r="37" spans="1:18" s="29" customFormat="1" ht="12.75" customHeight="1" x14ac:dyDescent="0.25">
      <c r="A37" s="98" t="s">
        <v>21</v>
      </c>
      <c r="B37" s="99"/>
      <c r="C37" s="59">
        <f>SUMPRODUCT(--(C2:C34="x"),--($L2:$L34="K(5)"))</f>
        <v>5</v>
      </c>
      <c r="D37" s="60">
        <f>SUMPRODUCT(--(D2:D34="x"),--($L2:$L34="K(5)"))</f>
        <v>1</v>
      </c>
      <c r="E37" s="60">
        <f>SUMPRODUCT(--(E2:E34="x"),--($L2:$L34="K(5)"))</f>
        <v>4</v>
      </c>
      <c r="F37" s="60">
        <f>SUMPRODUCT(--(F2:F34="x"),--($L2:$L34="K(5)"))</f>
        <v>2</v>
      </c>
      <c r="G37" s="100">
        <f>SUM(C37:F37)</f>
        <v>12</v>
      </c>
      <c r="H37" s="101"/>
      <c r="I37" s="101"/>
      <c r="J37" s="101"/>
      <c r="K37" s="101"/>
      <c r="L37" s="102"/>
      <c r="M37" s="79"/>
      <c r="N37" s="79"/>
      <c r="O37" s="79"/>
      <c r="P37" s="66"/>
      <c r="Q37" s="66"/>
      <c r="R37" s="67"/>
    </row>
    <row r="38" spans="1:18" s="29" customFormat="1" x14ac:dyDescent="0.25">
      <c r="A38" s="55" t="s">
        <v>22</v>
      </c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57"/>
      <c r="N38" s="57"/>
      <c r="O38" s="57"/>
      <c r="P38" s="34"/>
      <c r="Q38" s="34"/>
      <c r="R38" s="61"/>
    </row>
    <row r="39" spans="1:18" s="29" customFormat="1" x14ac:dyDescent="0.25">
      <c r="A39" s="49" t="s">
        <v>136</v>
      </c>
      <c r="B39" s="74" t="s">
        <v>9</v>
      </c>
      <c r="C39" s="25"/>
      <c r="D39" s="24"/>
      <c r="E39" s="24" t="s">
        <v>15</v>
      </c>
      <c r="F39" s="26"/>
      <c r="G39" s="22"/>
      <c r="H39" s="24"/>
      <c r="I39" s="24"/>
      <c r="J39" s="33"/>
      <c r="K39" s="47">
        <v>0</v>
      </c>
      <c r="L39" s="50" t="s">
        <v>16</v>
      </c>
      <c r="M39" s="50"/>
      <c r="N39" s="50"/>
      <c r="O39" s="50"/>
      <c r="P39" s="21" t="s">
        <v>96</v>
      </c>
      <c r="Q39" s="48" t="s">
        <v>66</v>
      </c>
      <c r="R39" s="62" t="s">
        <v>132</v>
      </c>
    </row>
    <row r="40" spans="1:18" s="29" customFormat="1" x14ac:dyDescent="0.25">
      <c r="A40" s="88" t="s">
        <v>19</v>
      </c>
      <c r="B40" s="89"/>
      <c r="C40" s="27">
        <f>SUMIF(C39:C39,"=x",$G39:$G39)+SUMIF(C39:C39,"=x",$H39:$H39)+SUMIF(C39:C39,"=x",$I39:$I39)+SUMIF(C39:C39,"=x",$J39:$J39)</f>
        <v>0</v>
      </c>
      <c r="D40" s="28">
        <f>SUMIF(D39:D39,"=x",$G39:$G39)+SUMIF(D39:D39,"=x",$H39:$H39)+SUMIF(D39:D39,"=x",$I39:$I39)+SUMIF(D39:D39,"=x",$J39:$J39)</f>
        <v>0</v>
      </c>
      <c r="E40" s="28">
        <f>SUMIF(E39:E39,"=x",$G39:$G39)+SUMIF(E39:E39,"=x",$H39:$H39)+SUMIF(E39:E39,"=x",$I39:$I39)+SUMIF(E39:E39,"=x",$J39:$J39)</f>
        <v>0</v>
      </c>
      <c r="F40" s="28">
        <f>SUMIF(F39:F39,"=x",$G39:$G39)+SUMIF(F39:F39,"=x",$H39:$H39)+SUMIF(F39:F39,"=x",$I39:$I39)+SUMIF(F39:F39,"=x",$J39:$J39)</f>
        <v>0</v>
      </c>
      <c r="G40" s="90">
        <f>SUM(C40:F40)</f>
        <v>0</v>
      </c>
      <c r="H40" s="91"/>
      <c r="I40" s="91"/>
      <c r="J40" s="91"/>
      <c r="K40" s="91"/>
      <c r="L40" s="92"/>
      <c r="M40" s="80"/>
      <c r="N40" s="80"/>
      <c r="O40" s="80"/>
      <c r="P40" s="44"/>
      <c r="Q40" s="44"/>
      <c r="R40" s="45"/>
    </row>
    <row r="41" spans="1:18" s="29" customFormat="1" x14ac:dyDescent="0.25">
      <c r="A41" s="93" t="s">
        <v>20</v>
      </c>
      <c r="B41" s="94"/>
      <c r="C41" s="30">
        <f>SUMIF(C39:C39,"=x",$K39:$K39)</f>
        <v>0</v>
      </c>
      <c r="D41" s="43">
        <f>SUMIF(D39:D39,"=x",$K39:$K39)</f>
        <v>0</v>
      </c>
      <c r="E41" s="43">
        <f>SUMIF(E39:E39,"=x",$K39:$K39)</f>
        <v>0</v>
      </c>
      <c r="F41" s="43">
        <f>SUMIF(F39:F39,"=x",$K39:$K39)</f>
        <v>0</v>
      </c>
      <c r="G41" s="95">
        <f>SUM(C41:F41)</f>
        <v>0</v>
      </c>
      <c r="H41" s="96"/>
      <c r="I41" s="96"/>
      <c r="J41" s="96"/>
      <c r="K41" s="96"/>
      <c r="L41" s="97"/>
      <c r="M41" s="78"/>
      <c r="N41" s="78"/>
      <c r="O41" s="78"/>
      <c r="P41" s="44"/>
      <c r="Q41" s="44"/>
      <c r="R41" s="45"/>
    </row>
    <row r="42" spans="1:18" s="29" customFormat="1" x14ac:dyDescent="0.25">
      <c r="A42" s="98" t="s">
        <v>21</v>
      </c>
      <c r="B42" s="99"/>
      <c r="C42" s="59">
        <f>SUMPRODUCT(--(C39:C39="x"),--($L39:$L39="K(5)"))</f>
        <v>0</v>
      </c>
      <c r="D42" s="60">
        <f>SUMPRODUCT(--(D39:D39="x"),--($L39:$L39="K(5)"))</f>
        <v>0</v>
      </c>
      <c r="E42" s="60">
        <f>SUMPRODUCT(--(E39:E39="x"),--($L39:$L39="K(5)"))</f>
        <v>1</v>
      </c>
      <c r="F42" s="60">
        <f>SUMPRODUCT(--(F39:F39="x"),--($L39:$L39="K(5)"))</f>
        <v>0</v>
      </c>
      <c r="G42" s="100">
        <f>SUM(C42:F42)</f>
        <v>1</v>
      </c>
      <c r="H42" s="101"/>
      <c r="I42" s="101"/>
      <c r="J42" s="101"/>
      <c r="K42" s="101"/>
      <c r="L42" s="102"/>
      <c r="M42" s="79"/>
      <c r="N42" s="79"/>
      <c r="O42" s="79"/>
      <c r="P42" s="44"/>
      <c r="Q42" s="44"/>
      <c r="R42" s="45"/>
    </row>
    <row r="43" spans="1:18" s="29" customFormat="1" x14ac:dyDescent="0.25">
      <c r="A43" s="37" t="s">
        <v>23</v>
      </c>
      <c r="B43" s="3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61"/>
    </row>
    <row r="44" spans="1:18" s="29" customFormat="1" x14ac:dyDescent="0.2">
      <c r="A44" s="23" t="s">
        <v>134</v>
      </c>
      <c r="B44" s="74" t="s">
        <v>63</v>
      </c>
      <c r="C44" s="22"/>
      <c r="D44" s="24"/>
      <c r="E44" s="24" t="s">
        <v>15</v>
      </c>
      <c r="F44" s="14"/>
      <c r="G44" s="22">
        <v>4</v>
      </c>
      <c r="H44" s="16">
        <v>12</v>
      </c>
      <c r="I44" s="24"/>
      <c r="J44" s="46"/>
      <c r="K44" s="47">
        <v>4</v>
      </c>
      <c r="L44" s="50" t="s">
        <v>18</v>
      </c>
      <c r="M44" s="50"/>
      <c r="N44" s="50"/>
      <c r="O44" s="50"/>
      <c r="P44" s="21" t="s">
        <v>96</v>
      </c>
      <c r="Q44" s="48" t="s">
        <v>66</v>
      </c>
      <c r="R44" s="72" t="s">
        <v>130</v>
      </c>
    </row>
    <row r="45" spans="1:18" s="29" customFormat="1" x14ac:dyDescent="0.2">
      <c r="A45" s="23" t="s">
        <v>135</v>
      </c>
      <c r="B45" s="74" t="s">
        <v>64</v>
      </c>
      <c r="C45" s="22"/>
      <c r="D45" s="24"/>
      <c r="E45" s="24"/>
      <c r="F45" s="24" t="s">
        <v>15</v>
      </c>
      <c r="G45" s="15">
        <v>4</v>
      </c>
      <c r="H45" s="16">
        <v>12</v>
      </c>
      <c r="I45" s="24"/>
      <c r="J45" s="46"/>
      <c r="K45" s="17">
        <v>4</v>
      </c>
      <c r="L45" s="50" t="s">
        <v>18</v>
      </c>
      <c r="M45" s="50"/>
      <c r="N45" s="50"/>
      <c r="O45" s="50"/>
      <c r="P45" s="21" t="s">
        <v>96</v>
      </c>
      <c r="Q45" s="48" t="s">
        <v>66</v>
      </c>
      <c r="R45" s="72" t="s">
        <v>131</v>
      </c>
    </row>
    <row r="46" spans="1:18" s="29" customFormat="1" x14ac:dyDescent="0.25">
      <c r="A46" s="88" t="s">
        <v>19</v>
      </c>
      <c r="B46" s="89"/>
      <c r="C46" s="27">
        <f>SUMIF(C44:C45,"=x",$G44:$G45)+SUMIF(C44:C45,"=x",$H44:$H45)+SUMIF(C44:C45,"=x",$I44:$I45)+SUMIF(C44:C45,"=x",$J44:$J45)</f>
        <v>0</v>
      </c>
      <c r="D46" s="28">
        <f>SUMIF(D44:D45,"=x",$G44:$G45)+SUMIF(D44:D45,"=x",$H44:$H45)+SUMIF(D44:D45,"=x",$I44:$I45)+SUMIF(D44:D45,"=x",$J44:$J45)</f>
        <v>0</v>
      </c>
      <c r="E46" s="28">
        <f>SUMIF(E44:E45,"=x",$G44:$G45)+SUMIF(E44:E45,"=x",$H44:$H45)+SUMIF(E44:E45,"=x",$I44:$I45)+SUMIF(E44:E45,"=x",$J44:$J45)</f>
        <v>16</v>
      </c>
      <c r="F46" s="28">
        <f>SUMIF(F44:F45,"=x",$G44:$G45)+SUMIF(F44:F45,"=x",$H44:$H45)+SUMIF(F44:F45,"=x",$I44:$I45)+SUMIF(F44:F45,"=x",$J44:$J45)</f>
        <v>16</v>
      </c>
      <c r="G46" s="90">
        <f>SUM(C46:F46)</f>
        <v>32</v>
      </c>
      <c r="H46" s="91"/>
      <c r="I46" s="91"/>
      <c r="J46" s="91"/>
      <c r="K46" s="91"/>
      <c r="L46" s="92"/>
      <c r="M46" s="77"/>
      <c r="N46" s="77"/>
      <c r="O46" s="77"/>
      <c r="P46" s="120"/>
      <c r="Q46" s="120"/>
      <c r="R46" s="121"/>
    </row>
    <row r="47" spans="1:18" s="29" customFormat="1" x14ac:dyDescent="0.25">
      <c r="A47" s="93" t="s">
        <v>20</v>
      </c>
      <c r="B47" s="94"/>
      <c r="C47" s="30">
        <f>SUMIF(C44:C45,"=x",$K44:$K45)</f>
        <v>0</v>
      </c>
      <c r="D47" s="43">
        <f>SUMIF(D44:D45,"=x",$K44:$K45)</f>
        <v>0</v>
      </c>
      <c r="E47" s="43">
        <f>SUMIF(E44:E45,"=x",$K44:$K45)</f>
        <v>4</v>
      </c>
      <c r="F47" s="43">
        <f>SUMIF(F44:F45,"=x",$K44:$K45)</f>
        <v>4</v>
      </c>
      <c r="G47" s="95">
        <f>SUM(C47:F47)</f>
        <v>8</v>
      </c>
      <c r="H47" s="96"/>
      <c r="I47" s="96"/>
      <c r="J47" s="96"/>
      <c r="K47" s="96"/>
      <c r="L47" s="97"/>
      <c r="M47" s="78"/>
      <c r="N47" s="78"/>
      <c r="O47" s="78"/>
      <c r="P47" s="118"/>
      <c r="Q47" s="118"/>
      <c r="R47" s="119"/>
    </row>
    <row r="48" spans="1:18" s="29" customFormat="1" x14ac:dyDescent="0.25">
      <c r="A48" s="122" t="s">
        <v>21</v>
      </c>
      <c r="B48" s="123"/>
      <c r="C48" s="31">
        <f>SUMPRODUCT(--(C44:C45="x"),--($L44:$L45="K(5)"))</f>
        <v>0</v>
      </c>
      <c r="D48" s="32">
        <f>SUMPRODUCT(--(D44:D45="x"),--($L44:$L45="K(5)"))</f>
        <v>0</v>
      </c>
      <c r="E48" s="32">
        <f>SUMPRODUCT(--(E44:E45="x"),--($L44:$L45="K(5)"))</f>
        <v>0</v>
      </c>
      <c r="F48" s="32">
        <f>SUMPRODUCT(--(F44:F45="x"),--($L44:$L45="K(5)"))</f>
        <v>0</v>
      </c>
      <c r="G48" s="124">
        <f>SUM(C48:F48)</f>
        <v>0</v>
      </c>
      <c r="H48" s="125"/>
      <c r="I48" s="125"/>
      <c r="J48" s="125"/>
      <c r="K48" s="125"/>
      <c r="L48" s="126"/>
      <c r="M48" s="81"/>
      <c r="N48" s="81"/>
      <c r="O48" s="81"/>
      <c r="P48" s="127"/>
      <c r="Q48" s="127"/>
      <c r="R48" s="128"/>
    </row>
    <row r="49" spans="1:18" s="29" customFormat="1" x14ac:dyDescent="0.25">
      <c r="A49" s="37" t="s">
        <v>24</v>
      </c>
      <c r="B49" s="38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35"/>
      <c r="O49" s="35"/>
      <c r="P49" s="35"/>
      <c r="Q49" s="35"/>
      <c r="R49" s="36"/>
    </row>
    <row r="50" spans="1:18" s="29" customFormat="1" x14ac:dyDescent="0.25">
      <c r="A50" s="88" t="s">
        <v>19</v>
      </c>
      <c r="B50" s="89"/>
      <c r="C50" s="27">
        <f t="shared" ref="C50:F52" si="0">SUMIF($A6:$A49,$A50,C6:C49)</f>
        <v>122</v>
      </c>
      <c r="D50" s="28">
        <f t="shared" si="0"/>
        <v>122</v>
      </c>
      <c r="E50" s="28">
        <f t="shared" si="0"/>
        <v>110</v>
      </c>
      <c r="F50" s="28">
        <f t="shared" si="0"/>
        <v>76</v>
      </c>
      <c r="G50" s="90">
        <f>SUM(C50:F50)</f>
        <v>430</v>
      </c>
      <c r="H50" s="91"/>
      <c r="I50" s="91"/>
      <c r="J50" s="91"/>
      <c r="K50" s="91"/>
      <c r="L50" s="92"/>
      <c r="M50" s="77"/>
      <c r="N50" s="77"/>
      <c r="O50" s="77"/>
      <c r="P50" s="120"/>
      <c r="Q50" s="120"/>
      <c r="R50" s="121"/>
    </row>
    <row r="51" spans="1:18" s="29" customFormat="1" x14ac:dyDescent="0.25">
      <c r="A51" s="93" t="s">
        <v>20</v>
      </c>
      <c r="B51" s="94"/>
      <c r="C51" s="30">
        <f t="shared" si="0"/>
        <v>30</v>
      </c>
      <c r="D51" s="43">
        <f t="shared" si="0"/>
        <v>30</v>
      </c>
      <c r="E51" s="43">
        <f t="shared" si="0"/>
        <v>29</v>
      </c>
      <c r="F51" s="43">
        <f t="shared" si="0"/>
        <v>19</v>
      </c>
      <c r="G51" s="95">
        <f>SUM(C51:F51)</f>
        <v>108</v>
      </c>
      <c r="H51" s="96"/>
      <c r="I51" s="96"/>
      <c r="J51" s="96"/>
      <c r="K51" s="96"/>
      <c r="L51" s="97"/>
      <c r="M51" s="78"/>
      <c r="N51" s="78"/>
      <c r="O51" s="78"/>
      <c r="P51" s="118"/>
      <c r="Q51" s="118"/>
      <c r="R51" s="119"/>
    </row>
    <row r="52" spans="1:18" s="29" customFormat="1" x14ac:dyDescent="0.25">
      <c r="A52" s="122" t="s">
        <v>21</v>
      </c>
      <c r="B52" s="123"/>
      <c r="C52" s="31">
        <f t="shared" si="0"/>
        <v>5</v>
      </c>
      <c r="D52" s="32">
        <f t="shared" si="0"/>
        <v>1</v>
      </c>
      <c r="E52" s="32">
        <f t="shared" si="0"/>
        <v>5</v>
      </c>
      <c r="F52" s="32">
        <f t="shared" si="0"/>
        <v>2</v>
      </c>
      <c r="G52" s="124">
        <f>SUM(C52:F52)</f>
        <v>13</v>
      </c>
      <c r="H52" s="125"/>
      <c r="I52" s="125"/>
      <c r="J52" s="125"/>
      <c r="K52" s="125"/>
      <c r="L52" s="126"/>
      <c r="M52" s="79"/>
      <c r="N52" s="79"/>
      <c r="O52" s="79"/>
      <c r="P52" s="118"/>
      <c r="Q52" s="118"/>
      <c r="R52" s="119"/>
    </row>
    <row r="53" spans="1:18" s="29" customFormat="1" ht="13.5" thickBot="1" x14ac:dyDescent="0.3">
      <c r="A53" s="129" t="s">
        <v>25</v>
      </c>
      <c r="B53" s="130"/>
      <c r="C53" s="64">
        <v>30</v>
      </c>
      <c r="D53" s="65">
        <v>30</v>
      </c>
      <c r="E53" s="65">
        <v>30</v>
      </c>
      <c r="F53" s="65">
        <v>18</v>
      </c>
      <c r="G53" s="131">
        <f>SUM(C53:F53)</f>
        <v>108</v>
      </c>
      <c r="H53" s="132"/>
      <c r="I53" s="132"/>
      <c r="J53" s="132"/>
      <c r="K53" s="132"/>
      <c r="L53" s="133"/>
      <c r="M53" s="82"/>
      <c r="N53" s="82"/>
      <c r="O53" s="82"/>
      <c r="P53" s="134"/>
      <c r="Q53" s="134"/>
      <c r="R53" s="135"/>
    </row>
    <row r="54" spans="1:18" s="29" customFormat="1" x14ac:dyDescent="0.25">
      <c r="A54" s="37" t="s">
        <v>26</v>
      </c>
      <c r="B54" s="38"/>
      <c r="C54" s="34"/>
      <c r="D54" s="34"/>
      <c r="E54" s="34"/>
      <c r="F54" s="34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s="29" customFormat="1" x14ac:dyDescent="0.25">
      <c r="A55" s="49" t="s">
        <v>137</v>
      </c>
      <c r="B55" s="76" t="s">
        <v>1</v>
      </c>
      <c r="C55" s="22"/>
      <c r="D55" s="24"/>
      <c r="E55" s="24"/>
      <c r="F55" s="24" t="s">
        <v>15</v>
      </c>
      <c r="G55" s="22"/>
      <c r="H55" s="24"/>
      <c r="I55" s="24"/>
      <c r="J55" s="46">
        <v>14</v>
      </c>
      <c r="K55" s="47">
        <v>3</v>
      </c>
      <c r="L55" s="50" t="s">
        <v>17</v>
      </c>
      <c r="M55" s="50" t="s">
        <v>146</v>
      </c>
      <c r="N55" s="50" t="s">
        <v>136</v>
      </c>
      <c r="O55" s="50" t="s">
        <v>9</v>
      </c>
      <c r="P55" s="21" t="s">
        <v>96</v>
      </c>
      <c r="Q55" s="48" t="s">
        <v>66</v>
      </c>
      <c r="R55" s="63" t="s">
        <v>133</v>
      </c>
    </row>
    <row r="56" spans="1:18" s="29" customFormat="1" x14ac:dyDescent="0.25">
      <c r="A56" s="88" t="s">
        <v>19</v>
      </c>
      <c r="B56" s="89"/>
      <c r="C56" s="27">
        <f>SUMIF(C55:C55,"=x",$G55:$G55)+SUMIF(C55:C55,"=x",$H55:$H55)+SUMIF(C55:C55,"=x",$I55:$I55)+SUMIF(C55:C55,"=x",$J55:$J55)</f>
        <v>0</v>
      </c>
      <c r="D56" s="28">
        <f>SUMIF(D55:D55,"=x",$G55:$G55)+SUMIF(D55:D55,"=x",$H55:$H55)+SUMIF(D55:D55,"=x",$I55:$I55)+SUMIF(D55:D55,"=x",$J55:$J55)</f>
        <v>0</v>
      </c>
      <c r="E56" s="28">
        <f>SUMIF(E55:E55,"=x",$G55:$G55)+SUMIF(E55:E55,"=x",$H55:$H55)+SUMIF(E55:E55,"=x",$I55:$I55)+SUMIF(E55:E55,"=x",$J55:$J55)</f>
        <v>0</v>
      </c>
      <c r="F56" s="28">
        <f>SUMIF(F55:F55,"=x",$G55:$G55)+SUMIF(F55:F55,"=x",$H55:$H55)+SUMIF(F55:F55,"=x",$I55:$I55)+SUMIF(F55:F55,"=x",$J55:$J55)</f>
        <v>14</v>
      </c>
      <c r="G56" s="90">
        <f>SUM(C56:F56)</f>
        <v>14</v>
      </c>
      <c r="H56" s="91"/>
      <c r="I56" s="91"/>
      <c r="J56" s="91"/>
      <c r="K56" s="91"/>
      <c r="L56" s="92"/>
      <c r="M56" s="77"/>
      <c r="N56" s="77"/>
      <c r="O56" s="77"/>
      <c r="P56" s="120"/>
      <c r="Q56" s="120"/>
      <c r="R56" s="121"/>
    </row>
    <row r="57" spans="1:18" s="29" customFormat="1" x14ac:dyDescent="0.25">
      <c r="A57" s="93" t="s">
        <v>20</v>
      </c>
      <c r="B57" s="94"/>
      <c r="C57" s="41">
        <f>SUMIF(C55:C55,"=x",$K55:$K55)</f>
        <v>0</v>
      </c>
      <c r="D57" s="43">
        <f>SUMIF(D55:D55,"=x",$K55:$K55)</f>
        <v>0</v>
      </c>
      <c r="E57" s="43">
        <f>SUMIF(E55:E55,"=x",$K55:$K55)</f>
        <v>0</v>
      </c>
      <c r="F57" s="43">
        <f>SUMIF(F55:F55,"=x",$K55:$K55)</f>
        <v>3</v>
      </c>
      <c r="G57" s="95">
        <f>SUM(C57:F57)</f>
        <v>3</v>
      </c>
      <c r="H57" s="136"/>
      <c r="I57" s="136"/>
      <c r="J57" s="136"/>
      <c r="K57" s="136"/>
      <c r="L57" s="137"/>
      <c r="M57" s="83"/>
      <c r="N57" s="83"/>
      <c r="O57" s="83"/>
      <c r="P57" s="118"/>
      <c r="Q57" s="118"/>
      <c r="R57" s="119"/>
    </row>
    <row r="58" spans="1:18" s="29" customFormat="1" x14ac:dyDescent="0.25">
      <c r="A58" s="122" t="s">
        <v>21</v>
      </c>
      <c r="B58" s="123"/>
      <c r="C58" s="42">
        <f>SUMPRODUCT(--(C55:C55="x"),--($L55:$L55="K(5)"))</f>
        <v>0</v>
      </c>
      <c r="D58" s="32">
        <f>SUMPRODUCT(--(D55:D55="x"),--($L55:$L55="K(5)"))</f>
        <v>0</v>
      </c>
      <c r="E58" s="32">
        <f>SUMPRODUCT(--(E55:E55="x"),--($L55:$L55="K(5)"))</f>
        <v>0</v>
      </c>
      <c r="F58" s="32">
        <f>SUMPRODUCT(--(F55:F55="x"),--($L55:$L55="K(5)"))</f>
        <v>0</v>
      </c>
      <c r="G58" s="124">
        <f>SUM(C58:F58)</f>
        <v>0</v>
      </c>
      <c r="H58" s="138"/>
      <c r="I58" s="138"/>
      <c r="J58" s="138"/>
      <c r="K58" s="138"/>
      <c r="L58" s="139"/>
      <c r="M58" s="84"/>
      <c r="N58" s="84"/>
      <c r="O58" s="84"/>
      <c r="P58" s="127"/>
      <c r="Q58" s="127"/>
      <c r="R58" s="128"/>
    </row>
    <row r="59" spans="1:18" s="29" customFormat="1" x14ac:dyDescent="0.2">
      <c r="C59" s="3"/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  <c r="O59" s="4"/>
      <c r="P59" s="5"/>
      <c r="Q59" s="5"/>
    </row>
    <row r="61" spans="1:18" x14ac:dyDescent="0.2">
      <c r="A61" s="40" t="s">
        <v>10</v>
      </c>
    </row>
    <row r="62" spans="1:18" x14ac:dyDescent="0.2">
      <c r="A62" s="6" t="s">
        <v>27</v>
      </c>
    </row>
    <row r="63" spans="1:18" x14ac:dyDescent="0.2">
      <c r="A63" s="6" t="s">
        <v>28</v>
      </c>
    </row>
    <row r="64" spans="1:18" x14ac:dyDescent="0.2">
      <c r="A64" s="6"/>
    </row>
    <row r="65" spans="1:1" x14ac:dyDescent="0.2">
      <c r="A65" s="40" t="s">
        <v>29</v>
      </c>
    </row>
    <row r="66" spans="1:1" x14ac:dyDescent="0.2">
      <c r="A66" s="6" t="s">
        <v>30</v>
      </c>
    </row>
    <row r="67" spans="1:1" x14ac:dyDescent="0.2">
      <c r="A67" s="6" t="s">
        <v>31</v>
      </c>
    </row>
    <row r="68" spans="1:1" x14ac:dyDescent="0.2">
      <c r="A68" s="6" t="s">
        <v>32</v>
      </c>
    </row>
    <row r="69" spans="1:1" x14ac:dyDescent="0.2">
      <c r="A69" s="6" t="s">
        <v>33</v>
      </c>
    </row>
    <row r="70" spans="1:1" x14ac:dyDescent="0.2">
      <c r="A70" s="6"/>
    </row>
    <row r="72" spans="1:1" x14ac:dyDescent="0.2">
      <c r="A72" s="40" t="s">
        <v>34</v>
      </c>
    </row>
    <row r="73" spans="1:1" x14ac:dyDescent="0.2">
      <c r="A73" s="6" t="s">
        <v>35</v>
      </c>
    </row>
    <row r="74" spans="1:1" x14ac:dyDescent="0.2">
      <c r="A74" s="6" t="s">
        <v>36</v>
      </c>
    </row>
  </sheetData>
  <mergeCells count="52">
    <mergeCell ref="A57:B57"/>
    <mergeCell ref="G57:L57"/>
    <mergeCell ref="P57:R57"/>
    <mergeCell ref="A58:B58"/>
    <mergeCell ref="G58:L58"/>
    <mergeCell ref="P58:R58"/>
    <mergeCell ref="A53:B53"/>
    <mergeCell ref="G53:L53"/>
    <mergeCell ref="P53:R53"/>
    <mergeCell ref="A56:B56"/>
    <mergeCell ref="G56:L56"/>
    <mergeCell ref="P56:R56"/>
    <mergeCell ref="A51:B51"/>
    <mergeCell ref="G51:L51"/>
    <mergeCell ref="P51:R51"/>
    <mergeCell ref="A52:B52"/>
    <mergeCell ref="G52:L52"/>
    <mergeCell ref="P52:R52"/>
    <mergeCell ref="A48:B48"/>
    <mergeCell ref="G48:L48"/>
    <mergeCell ref="P48:R48"/>
    <mergeCell ref="A50:B50"/>
    <mergeCell ref="G50:L50"/>
    <mergeCell ref="P50:R50"/>
    <mergeCell ref="A47:B47"/>
    <mergeCell ref="G47:L47"/>
    <mergeCell ref="P47:R47"/>
    <mergeCell ref="A40:B40"/>
    <mergeCell ref="G40:L40"/>
    <mergeCell ref="A41:B41"/>
    <mergeCell ref="G41:L41"/>
    <mergeCell ref="A42:B42"/>
    <mergeCell ref="G42:L42"/>
    <mergeCell ref="A46:B46"/>
    <mergeCell ref="G46:L46"/>
    <mergeCell ref="P46:R46"/>
    <mergeCell ref="Q7:Q8"/>
    <mergeCell ref="R7:R8"/>
    <mergeCell ref="P7:P8"/>
    <mergeCell ref="A7:A8"/>
    <mergeCell ref="B7:B8"/>
    <mergeCell ref="C7:F7"/>
    <mergeCell ref="G7:J7"/>
    <mergeCell ref="K7:K8"/>
    <mergeCell ref="L7:L8"/>
    <mergeCell ref="M7:O7"/>
    <mergeCell ref="A35:B35"/>
    <mergeCell ref="G35:L35"/>
    <mergeCell ref="A36:B36"/>
    <mergeCell ref="G36:L36"/>
    <mergeCell ref="A37:B37"/>
    <mergeCell ref="G37:L3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4félév levelező</vt:lpstr>
      <vt:lpstr>'újabb tanári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2023-07-19T14:34:26Z</dcterms:modified>
</cp:coreProperties>
</file>